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G:\共有ドライブ\パブリックのドキュメント\パブリックのドキュメント\（特定含）処遇改善加算届出書・実績報告\令和5年処遇改善実績報告\障がい　居宅・重訪・行動同行\"/>
    </mc:Choice>
  </mc:AlternateContent>
  <xr:revisionPtr revIDLastSave="0" documentId="13_ncr:1_{F01DD1D7-35F4-4BBE-9496-86289911B901}" xr6:coauthVersionLast="47" xr6:coauthVersionMax="47" xr10:uidLastSave="{00000000-0000-0000-0000-000000000000}"/>
  <bookViews>
    <workbookView xWindow="0" yWindow="0" windowWidth="10630" windowHeight="10170" tabRatio="856" firstSheet="1" activeTab="1"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7" i="11" l="1"/>
  <c r="P20" i="11"/>
  <c r="P19" i="11"/>
  <c r="Q142" i="15"/>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O20"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00000000-0006-0000-0100-000001000000}">
      <text>
        <r>
          <rPr>
            <sz val="9"/>
            <color indexed="81"/>
            <rFont val="MS P ゴシック"/>
            <family val="3"/>
            <charset val="128"/>
          </rPr>
          <t>最初に必ず記入してください。</t>
        </r>
      </text>
    </comment>
    <comment ref="G7" authorId="0"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00000000-0006-0000-0100-00000300000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2"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00000000-0006-0000-0100-00000B000000}">
      <text>
        <r>
          <rPr>
            <sz val="9"/>
            <color indexed="81"/>
            <rFont val="MS P ゴシック"/>
            <family val="3"/>
            <charset val="128"/>
          </rPr>
          <t>⑪に理由が記入されていれば、「〇」が表示されます。</t>
        </r>
      </text>
    </comment>
    <comment ref="AN79" authorId="2"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2"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M90" authorId="2" shapeId="0" xr:uid="{00000000-0006-0000-01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00000000-0006-0000-0100-00001000000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200-000001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200-000002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<sst xmlns="http://schemas.openxmlformats.org/spreadsheetml/2006/main" count="420" uniqueCount="312">
  <si>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</si>
  <si>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</si>
  <si>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</si>
  <si>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</si>
  <si>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</si>
  <si>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</si>
  <si>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</si>
  <si>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</si>
  <si>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</si>
  <si>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</si>
  <si>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</si>
  <si>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</si>
  <si>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</si>
  <si>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</si>
  <si>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</si>
  <si>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</si>
  <si>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</si>
  <si>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</si>
  <si>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</si>
  <si>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</si>
  <si>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</si>
  <si>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</si>
  <si>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</si>
  <si>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</si>
  <si>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</si>
  <si>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</si>
  <si>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</si>
  <si>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</si>
  <si>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</si>
  <si>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</si>
  <si>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</si>
  <si>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</si>
  <si>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</si>
  <si>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</si>
  <si>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</si>
  <si>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</si>
  <si>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</si>
  <si>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</si>
  <si>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</si>
  <si>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</si>
  <si>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</si>
  <si>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</si>
  <si>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</si>
  <si>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</si>
  <si>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</si>
  <si>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</si>
  <si>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</si>
  <si>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</si>
  <si>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</si>
  <si>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</si>
  <si>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</si>
  <si>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</si>
  <si>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</si>
  <si>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</si>
  <si>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</si>
  <si>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</si>
  <si>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</si>
  <si>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</si>
  <si>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</si>
  <si>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</si>
  <si>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</si>
  <si>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</si>
  <si>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</si>
  <si>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</si>
  <si>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</si>
  <si>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</si>
  <si>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</si>
  <si>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</si>
  <si>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</si>
  <si>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</si>
  <si>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</si>
  <si>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</si>
  <si>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</si>
  <si>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</si>
  <si>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</si>
  <si>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</si>
  <si>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</si>
  <si>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</si>
  <si>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</si>
  <si>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</si>
  <si>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</si>
  <si>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</si>
  <si>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</si>
  <si>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</si>
  <si>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</si>
  <si>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</si>
  <si>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</si>
  <si>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</si>
  <si>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</si>
  <si>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</si>
  <si>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</si>
  <si>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</si>
  <si>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</si>
  <si>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</si>
  <si>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</si>
  <si>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</si>
  <si>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</si>
  <si>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</si>
  <si>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</si>
  <si>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</si>
  <si>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</si>
  <si>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</si>
  <si>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</si>
  <si>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</si>
  <si>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</si>
  <si>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</si>
  <si>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</si>
  <si>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</si>
  <si>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</si>
  <si>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</si>
  <si>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</si>
  <si>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</si>
  <si>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</si>
  <si>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</si>
  <si>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</si>
  <si>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</si>
  <si>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</si>
  <si>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</si>
  <si>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</si>
  <si>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</si>
  <si>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</si>
  <si>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</si>
  <si>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</si>
  <si>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</si>
  <si>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</si>
  <si>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</si>
  <si>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</si>
  <si>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</si>
  <si>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</si>
  <si>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</si>
  <si>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</si>
  <si>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</si>
  <si>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</si>
  <si>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</si>
  <si>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</si>
  <si>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</si>
  <si>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</si>
  <si>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</si>
  <si>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</si>
  <si>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</si>
  <si>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</si>
  <si>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</si>
  <si>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</si>
  <si>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</si>
  <si>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</si>
  <si>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</si>
  <si>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</si>
  <si>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</si>
  <si>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</si>
  <si>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</si>
  <si>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</si>
  <si>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</si>
  <si>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</si>
  <si>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</si>
  <si>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</si>
  <si>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</si>
  <si>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</si>
  <si>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</si>
  <si>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</si>
  <si>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</si>
  <si>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</si>
  <si>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</si>
  <si>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</si>
  <si>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</si>
  <si>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</si>
  <si>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</si>
  <si>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</si>
  <si>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</si>
  <si>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</si>
  <si>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</si>
  <si>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</si>
  <si>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</si>
  <si>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</si>
  <si>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</si>
  <si>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</si>
  <si>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</si>
  <si>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</si>
  <si>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</si>
  <si>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</si>
  <si>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</si>
  <si>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</si>
  <si>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</si>
  <si>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</si>
  <si>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</si>
  <si>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</si>
  <si>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</si>
  <si>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</si>
  <si>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</si>
  <si>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</si>
  <si>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</si>
  <si>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</si>
  <si>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</si>
  <si>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</si>
  <si>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</si>
  <si>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</si>
  <si>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</si>
  <si>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</si>
  <si>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</si>
  <si>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</si>
  <si>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</si>
  <si>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</si>
  <si>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</si>
  <si>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</si>
  <si>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</si>
  <si>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</si>
  <si>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</si>
  <si>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</si>
  <si>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</si>
  <si>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</si>
  <si>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</si>
  <si>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</si>
  <si>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</si>
  <si>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</si>
  <si>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</si>
  <si>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</si>
  <si>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</si>
  <si>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</si>
  <si>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</si>
  <si>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</si>
  <si>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</si>
  <si>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</si>
  <si>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</si>
  <si>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</si>
  <si>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</si>
  <si>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</si>
  <si>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</si>
  <si>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</si>
  <si>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</si>
  <si>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</si>
  <si>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</si>
  <si>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</si>
  <si>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</si>
  <si>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</si>
  <si>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</si>
  <si>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</si>
  <si>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</si>
  <si>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</si>
  <si>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</si>
  <si>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</si>
  <si>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</si>
  <si>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</si>
  <si>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</si>
  <si>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</si>
  <si>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</si>
  <si>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</si>
  <si>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</si>
  <si>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</si>
  <si>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</si>
  <si>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</si>
  <si>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</si>
  <si>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</si>
  <si>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</si>
  <si>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</si>
  <si>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</si>
  <si>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</si>
  <si>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</si>
  <si>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</si>
  <si>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</si>
  <si>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</si>
  <si>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</si>
  <si>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</si>
  <si>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</si>
  <si>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</si>
  <si>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</si>
  <si>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</si>
  <si>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</si>
  <si>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</si>
  <si>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</si>
  <si>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</si>
  <si>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</si>
  <si>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</si>
  <si>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</si>
  <si>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</si>
  <si>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</si>
  <si>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</si>
  <si>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</si>
  <si>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</si>
  <si>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</si>
  <si>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</si>
  <si>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</si>
  <si>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</si>
  <si>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</si>
  <si>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</si>
  <si>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</si>
  <si>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</si>
  <si>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</si>
  <si>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</si>
  <si>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</si>
  <si>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</si>
  <si>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</si>
  <si>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</si>
  <si>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</si>
  <si>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神奈川県</t>
  </si>
  <si>
    <t>ゴウドウカイシャカジュアル</t>
    <phoneticPr fontId="3"/>
  </si>
  <si>
    <t>合同会社カジュアル</t>
    <phoneticPr fontId="3"/>
  </si>
  <si>
    <t>神奈川県秦野市曽屋2丁目6ｰ30</t>
    <phoneticPr fontId="3"/>
  </si>
  <si>
    <t>清水ハイツ101</t>
    <phoneticPr fontId="3"/>
  </si>
  <si>
    <t>代表社員</t>
    <phoneticPr fontId="3"/>
  </si>
  <si>
    <t>田口誠</t>
    <phoneticPr fontId="3"/>
  </si>
  <si>
    <t>タグチマコト</t>
    <phoneticPr fontId="3"/>
  </si>
  <si>
    <t>0463-67-7376</t>
    <phoneticPr fontId="3"/>
  </si>
  <si>
    <t>michibiki@michibiki-care.jp</t>
    <phoneticPr fontId="3"/>
  </si>
  <si>
    <t>神奈川県</t>
    <rPh sb="0" eb="4">
      <t>カナガワケン</t>
    </rPh>
    <phoneticPr fontId="3"/>
  </si>
  <si>
    <t>神奈川県</t>
    <phoneticPr fontId="3"/>
  </si>
  <si>
    <t>訪問介護みちびき</t>
    <rPh sb="0" eb="4">
      <t>ホウモンカイゴ</t>
    </rPh>
    <phoneticPr fontId="3"/>
  </si>
  <si>
    <t>訪問介護みちびき</t>
    <phoneticPr fontId="3"/>
  </si>
  <si>
    <t>代表社員</t>
    <rPh sb="0" eb="4">
      <t>ダイヒョウシャイン</t>
    </rPh>
    <phoneticPr fontId="3"/>
  </si>
  <si>
    <t>田口誠</t>
    <rPh sb="0" eb="2">
      <t>タグチ</t>
    </rPh>
    <rPh sb="2" eb="3">
      <t>マコト</t>
    </rPh>
    <phoneticPr fontId="3"/>
  </si>
  <si>
    <t>加算Ⅰ</t>
  </si>
  <si>
    <t>特定加算Ⅱ</t>
  </si>
  <si>
    <t>秦野市</t>
    <rPh sb="0" eb="3">
      <t>ハダノシ</t>
    </rPh>
    <phoneticPr fontId="3"/>
  </si>
  <si>
    <t>秦野市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</si>
</sst>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88">
    <xf numFmtId="0" fontId="0" fillId="0" borderId="0" xfId="0">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Alignment="1">
      <alignment horizontal="center" vertical="center" wrapText="1"/>
    </xf>
    <xf numFmtId="0" fontId="0" fillId="0" borderId="2" xfId="0" applyBorder="1">
      <alignment vertical="center"/>
    </xf>
    <xf numFmtId="0" fontId="0" fillId="0" borderId="16" xfId="0" applyBorder="1">
      <alignment vertical="center"/>
    </xf>
    <xf numFmtId="0" fontId="0" fillId="0" borderId="17" xfId="0" applyBorder="1">
      <alignment vertical="center"/>
    </xf>
    <xf numFmtId="0" fontId="0" fillId="0" borderId="30" xfId="0" applyBorder="1">
      <alignment vertical="center"/>
    </xf>
    <xf numFmtId="0" fontId="0" fillId="0" borderId="25" xfId="0" applyBorder="1">
      <alignment vertical="center"/>
    </xf>
    <xf numFmtId="0" fontId="0" fillId="0" borderId="26" xfId="0" applyBorder="1">
      <alignment vertical="center"/>
    </xf>
    <xf numFmtId="0" fontId="0" fillId="0" borderId="41" xfId="0" applyBorder="1">
      <alignment vertical="center"/>
    </xf>
    <xf numFmtId="0" fontId="0" fillId="0" borderId="17"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Alignment="1">
      <alignment horizontal="left" vertical="top" wrapText="1"/>
    </xf>
    <xf numFmtId="0" fontId="0" fillId="0" borderId="16" xfId="0" applyBorder="1" applyAlignment="1">
      <alignment horizontal="center" vertical="center"/>
    </xf>
    <xf numFmtId="0" fontId="0" fillId="0" borderId="22" xfId="0" applyBorder="1">
      <alignment vertical="center"/>
    </xf>
    <xf numFmtId="176" fontId="0" fillId="0" borderId="0" xfId="0" applyNumberFormat="1">
      <alignment vertical="center"/>
    </xf>
    <xf numFmtId="178" fontId="0" fillId="0" borderId="0" xfId="0" applyNumberFormat="1">
      <alignment vertical="center"/>
    </xf>
    <xf numFmtId="0" fontId="0" fillId="8" borderId="0" xfId="0" applyFill="1">
      <alignment vertical="center"/>
    </xf>
    <xf numFmtId="0" fontId="0" fillId="7" borderId="0" xfId="0" applyFill="1">
      <alignment vertical="center"/>
    </xf>
    <xf numFmtId="0" fontId="0" fillId="4" borderId="0" xfId="0" applyFill="1">
      <alignment vertical="center"/>
    </xf>
    <xf numFmtId="0" fontId="5" fillId="0" borderId="0" xfId="0" applyFont="1">
      <alignment vertical="center"/>
    </xf>
    <xf numFmtId="0" fontId="0" fillId="0" borderId="0" xfId="0" applyProtection="1">
      <alignment vertical="center"/>
      <protection locked="0"/>
    </xf>
    <xf numFmtId="0" fontId="11" fillId="0" borderId="0" xfId="0" applyFont="1">
      <alignment vertical="center"/>
    </xf>
    <xf numFmtId="0" fontId="11" fillId="0" borderId="5"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pplyProtection="1">
      <alignment vertical="center" shrinkToFit="1"/>
      <protection locked="0"/>
    </xf>
    <xf numFmtId="0" fontId="14" fillId="0" borderId="0" xfId="0" applyFont="1">
      <alignment vertical="center"/>
    </xf>
    <xf numFmtId="0" fontId="0" fillId="0" borderId="38" xfId="0" applyBorder="1">
      <alignment vertical="center"/>
    </xf>
    <xf numFmtId="0" fontId="0" fillId="0" borderId="24" xfId="0" applyBorder="1">
      <alignment vertical="center"/>
    </xf>
    <xf numFmtId="0" fontId="0" fillId="0" borderId="39" xfId="0" applyBorder="1">
      <alignment vertical="center"/>
    </xf>
    <xf numFmtId="0" fontId="15" fillId="0" borderId="0" xfId="0" applyFont="1" applyAlignment="1">
      <alignment horizontal="left" vertical="center"/>
    </xf>
    <xf numFmtId="49" fontId="15" fillId="0" borderId="0" xfId="0" applyNumberFormat="1" applyFont="1" applyAlignment="1">
      <alignment horizontal="center" vertical="top"/>
    </xf>
    <xf numFmtId="49" fontId="0" fillId="0" borderId="0" xfId="0" applyNumberFormat="1">
      <alignment vertical="center"/>
    </xf>
    <xf numFmtId="49" fontId="0" fillId="0" borderId="27" xfId="0" applyNumberFormat="1" applyBorder="1">
      <alignment vertical="center"/>
    </xf>
    <xf numFmtId="0" fontId="0" fillId="0" borderId="28" xfId="0" applyBorder="1">
      <alignment vertical="center"/>
    </xf>
    <xf numFmtId="0" fontId="0" fillId="0" borderId="29" xfId="0" applyBorder="1">
      <alignment vertical="center"/>
    </xf>
    <xf numFmtId="0" fontId="18" fillId="0" borderId="36" xfId="0" applyFont="1" applyBorder="1" applyAlignment="1">
      <alignment vertical="center" wrapText="1"/>
    </xf>
    <xf numFmtId="0" fontId="18" fillId="0" borderId="33" xfId="0" applyFont="1" applyBorder="1" applyAlignment="1">
      <alignment vertical="center" wrapText="1"/>
    </xf>
    <xf numFmtId="0" fontId="13" fillId="0" borderId="0" xfId="0" applyFont="1">
      <alignment vertical="center"/>
    </xf>
    <xf numFmtId="0" fontId="18" fillId="0" borderId="0" xfId="0" applyFont="1" applyAlignment="1">
      <alignment vertical="center" wrapText="1"/>
    </xf>
    <xf numFmtId="0" fontId="18" fillId="0" borderId="36" xfId="0" applyFont="1" applyBorder="1">
      <alignment vertical="center"/>
    </xf>
    <xf numFmtId="0" fontId="18" fillId="0" borderId="0" xfId="0" applyFont="1">
      <alignment vertical="center"/>
    </xf>
    <xf numFmtId="0" fontId="19" fillId="0" borderId="0" xfId="0" applyFont="1">
      <alignment vertical="center"/>
    </xf>
    <xf numFmtId="0" fontId="19" fillId="0" borderId="33" xfId="0" applyFont="1" applyBorder="1">
      <alignment vertical="center"/>
    </xf>
    <xf numFmtId="0" fontId="19" fillId="0" borderId="0" xfId="0" applyFont="1" applyAlignment="1">
      <alignment horizontal="center" vertical="center"/>
    </xf>
    <xf numFmtId="0" fontId="18" fillId="0" borderId="24" xfId="0" applyFont="1" applyBorder="1">
      <alignment vertical="center"/>
    </xf>
    <xf numFmtId="0" fontId="0" fillId="2" borderId="0" xfId="0" applyFill="1">
      <alignment vertical="center"/>
    </xf>
    <xf numFmtId="0" fontId="0" fillId="2" borderId="0" xfId="0" applyFill="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xf>
    <xf numFmtId="176" fontId="13" fillId="0" borderId="0" xfId="0" applyNumberFormat="1" applyFont="1" applyAlignment="1">
      <alignment vertical="center" shrinkToFit="1"/>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176" fontId="15" fillId="0" borderId="0" xfId="0" applyNumberFormat="1" applyFont="1" applyAlignment="1">
      <alignment vertical="center" shrinkToFit="1"/>
    </xf>
    <xf numFmtId="0" fontId="6"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top"/>
    </xf>
    <xf numFmtId="0" fontId="13"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lignment vertical="center"/>
    </xf>
    <xf numFmtId="0" fontId="15" fillId="0" borderId="0" xfId="0" applyFont="1">
      <alignment vertical="center"/>
    </xf>
    <xf numFmtId="0" fontId="15" fillId="0" borderId="0" xfId="0" applyFont="1" applyAlignment="1">
      <alignment vertical="top" wrapText="1"/>
    </xf>
    <xf numFmtId="176" fontId="13" fillId="0" borderId="1" xfId="0" applyNumberFormat="1" applyFont="1" applyBorder="1" applyAlignment="1">
      <alignment vertical="center" shrinkToFit="1"/>
    </xf>
    <xf numFmtId="0" fontId="15" fillId="0" borderId="0" xfId="0" applyFont="1" applyAlignment="1">
      <alignment horizontal="center" vertical="center"/>
    </xf>
    <xf numFmtId="0" fontId="15" fillId="0" borderId="0" xfId="0" applyFont="1" applyAlignment="1">
      <alignment horizontal="left" vertical="top" wrapText="1"/>
    </xf>
    <xf numFmtId="0" fontId="11" fillId="2" borderId="0" xfId="0" applyFont="1" applyFill="1" applyAlignment="1">
      <alignment horizontal="center" vertical="center"/>
    </xf>
    <xf numFmtId="49" fontId="15" fillId="0" borderId="0" xfId="0" applyNumberFormat="1" applyFont="1" applyAlignment="1">
      <alignment horizontal="left" vertical="top" wrapText="1"/>
    </xf>
    <xf numFmtId="49" fontId="13" fillId="0" borderId="0" xfId="0" applyNumberFormat="1" applyFont="1" applyAlignment="1">
      <alignment horizontal="left" vertical="center" wrapText="1"/>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179" fontId="13" fillId="6" borderId="0" xfId="0" applyNumberFormat="1" applyFont="1" applyFill="1" applyAlignment="1">
      <alignment vertical="center" shrinkToFit="1"/>
    </xf>
    <xf numFmtId="176" fontId="13" fillId="0" borderId="82" xfId="0" applyNumberFormat="1" applyFont="1" applyBorder="1" applyAlignment="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0" fontId="32" fillId="0" borderId="0" xfId="0" applyFont="1">
      <alignment vertical="center"/>
    </xf>
    <xf numFmtId="0" fontId="34" fillId="0" borderId="0" xfId="0" applyFont="1">
      <alignment vertical="center"/>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Border="1">
      <alignment vertical="center"/>
    </xf>
    <xf numFmtId="0" fontId="27" fillId="0" borderId="0" xfId="0" applyFont="1" applyAlignment="1">
      <alignment horizontal="left" vertical="center" wrapText="1"/>
    </xf>
    <xf numFmtId="0" fontId="32" fillId="0" borderId="33" xfId="0" applyFont="1" applyBorder="1">
      <alignment vertical="center"/>
    </xf>
    <xf numFmtId="0" fontId="37" fillId="0" borderId="0" xfId="0" applyFont="1">
      <alignment vertical="center"/>
    </xf>
    <xf numFmtId="0" fontId="29" fillId="0" borderId="0" xfId="0" applyFont="1" applyAlignment="1">
      <alignment horizontal="left" vertical="center" wrapText="1"/>
    </xf>
    <xf numFmtId="0" fontId="23" fillId="0" borderId="38" xfId="0" applyFont="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lignment vertical="center"/>
    </xf>
    <xf numFmtId="0" fontId="27" fillId="0" borderId="0" xfId="0" applyFont="1" applyAlignment="1">
      <alignment horizontal="left" vertical="center"/>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0" xfId="0" applyNumberFormat="1" applyFont="1">
      <alignment vertical="center"/>
    </xf>
    <xf numFmtId="176" fontId="31" fillId="0" borderId="79" xfId="0" applyNumberFormat="1" applyFont="1" applyBorder="1">
      <alignment vertical="center"/>
    </xf>
    <xf numFmtId="176" fontId="31" fillId="0" borderId="4" xfId="0" applyNumberFormat="1" applyFont="1" applyBorder="1">
      <alignment vertical="center"/>
    </xf>
    <xf numFmtId="0" fontId="28" fillId="0" borderId="20" xfId="0" applyFont="1" applyBorder="1">
      <alignment vertical="center"/>
    </xf>
    <xf numFmtId="0" fontId="28" fillId="0" borderId="22" xfId="0" applyFont="1" applyBorder="1">
      <alignment vertical="center"/>
    </xf>
    <xf numFmtId="0" fontId="29" fillId="0" borderId="0" xfId="0" applyFont="1" applyAlignment="1">
      <alignment horizontal="right" vertical="top"/>
    </xf>
    <xf numFmtId="0" fontId="42" fillId="0" borderId="18" xfId="0" applyFont="1" applyBorder="1" applyAlignment="1">
      <alignmen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lignment vertical="center"/>
    </xf>
    <xf numFmtId="0" fontId="42" fillId="0" borderId="0" xfId="0" applyFont="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Alignment="1">
      <alignment horizontal="left" vertical="center"/>
    </xf>
    <xf numFmtId="0" fontId="42" fillId="0" borderId="18" xfId="0" applyFont="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Alignment="1">
      <alignment vertical="center" wrapText="1"/>
    </xf>
    <xf numFmtId="176" fontId="30" fillId="0" borderId="6" xfId="0" applyNumberFormat="1" applyFont="1" applyBorder="1" applyAlignment="1">
      <alignment horizontal="right" vertical="center"/>
    </xf>
    <xf numFmtId="0" fontId="22" fillId="0" borderId="0" xfId="0" applyFont="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0" fontId="30" fillId="0" borderId="20" xfId="0" applyFont="1" applyBorder="1">
      <alignment vertical="center"/>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176" fontId="31" fillId="0" borderId="6" xfId="0" applyNumberFormat="1" applyFont="1" applyBorder="1">
      <alignment vertical="center"/>
    </xf>
    <xf numFmtId="0" fontId="31" fillId="0" borderId="18" xfId="0" applyFont="1" applyBorder="1" applyAlignment="1">
      <alignment horizontal="left" vertical="center" wrapText="1"/>
    </xf>
    <xf numFmtId="0" fontId="31" fillId="0" borderId="18" xfId="0" applyFont="1" applyBorder="1" applyAlignment="1">
      <alignment horizontal="left" vertical="center"/>
    </xf>
    <xf numFmtId="176" fontId="30" fillId="0" borderId="18" xfId="0" applyNumberFormat="1" applyFont="1" applyBorder="1" applyAlignment="1">
      <alignment horizontal="right" vertical="center"/>
    </xf>
    <xf numFmtId="176" fontId="31" fillId="0" borderId="18" xfId="0" applyNumberFormat="1" applyFont="1" applyBorder="1">
      <alignment vertical="center"/>
    </xf>
    <xf numFmtId="0" fontId="30" fillId="0" borderId="5" xfId="0" applyFont="1" applyBorder="1">
      <alignment vertical="center"/>
    </xf>
    <xf numFmtId="176" fontId="31" fillId="0" borderId="40" xfId="0" applyNumberFormat="1" applyFont="1" applyBorder="1">
      <alignment vertical="center"/>
    </xf>
    <xf numFmtId="176" fontId="30" fillId="0" borderId="0" xfId="0" applyNumberFormat="1" applyFont="1" applyAlignment="1">
      <alignment horizontal="right" vertical="center"/>
    </xf>
    <xf numFmtId="176" fontId="31" fillId="0" borderId="60" xfId="0" applyNumberFormat="1" applyFont="1" applyBorder="1">
      <alignment vertical="center"/>
    </xf>
    <xf numFmtId="176" fontId="31" fillId="0" borderId="55" xfId="0" applyNumberFormat="1" applyFont="1" applyBorder="1">
      <alignment vertical="center"/>
    </xf>
    <xf numFmtId="176" fontId="31" fillId="2" borderId="94" xfId="0" applyNumberFormat="1" applyFont="1" applyFill="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Alignment="1">
      <alignment vertical="center" shrinkToFit="1"/>
    </xf>
    <xf numFmtId="0" fontId="28" fillId="0" borderId="6" xfId="0" applyFont="1" applyBorder="1">
      <alignment vertical="center"/>
    </xf>
    <xf numFmtId="176" fontId="25" fillId="8" borderId="0" xfId="0" applyNumberFormat="1" applyFont="1" applyFill="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62" fillId="2" borderId="108" xfId="0" applyFont="1" applyFill="1" applyBorder="1">
      <alignment vertical="center"/>
    </xf>
    <xf numFmtId="0" fontId="24" fillId="0" borderId="20" xfId="0" applyFont="1" applyBorder="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59" fillId="0" borderId="0" xfId="0" applyNumberFormat="1" applyFont="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13" fillId="0" borderId="123" xfId="0" quotePrefix="1" applyFont="1" applyBorder="1" applyAlignment="1">
      <alignment horizontal="center" vertical="center"/>
    </xf>
    <xf numFmtId="0" fontId="13" fillId="7" borderId="1" xfId="0" applyFont="1" applyFill="1" applyBorder="1" applyAlignment="1" applyProtection="1">
      <alignment horizontal="center" vertical="center"/>
      <protection locked="0"/>
    </xf>
    <xf numFmtId="0" fontId="0" fillId="8" borderId="57" xfId="0" applyFill="1" applyBorder="1" applyProtection="1">
      <alignment vertical="center"/>
      <protection locked="0"/>
    </xf>
    <xf numFmtId="0" fontId="0" fillId="8" borderId="30" xfId="0" applyFill="1" applyBorder="1" applyProtection="1">
      <alignment vertical="center"/>
      <protection locked="0"/>
    </xf>
    <xf numFmtId="0" fontId="0" fillId="8" borderId="14" xfId="0" applyFill="1" applyBorder="1" applyProtection="1">
      <alignment vertical="center"/>
      <protection locked="0"/>
    </xf>
    <xf numFmtId="0" fontId="0" fillId="8" borderId="53" xfId="0" applyFill="1" applyBorder="1" applyProtection="1">
      <alignment vertical="center"/>
      <protection locked="0"/>
    </xf>
    <xf numFmtId="0" fontId="0" fillId="8" borderId="53" xfId="0" applyFill="1" applyBorder="1" applyAlignment="1" applyProtection="1">
      <alignment vertical="center" wrapText="1"/>
      <protection locked="0"/>
    </xf>
    <xf numFmtId="0" fontId="0" fillId="8" borderId="54" xfId="0" applyFill="1" applyBorder="1" applyAlignment="1" applyProtection="1">
      <alignment vertical="center" wrapText="1"/>
      <protection locked="0"/>
    </xf>
    <xf numFmtId="0" fontId="0" fillId="8" borderId="1" xfId="0" applyFill="1" applyBorder="1" applyProtection="1">
      <alignment vertical="center"/>
      <protection locked="0"/>
    </xf>
    <xf numFmtId="0" fontId="0" fillId="8" borderId="1" xfId="0" applyFill="1" applyBorder="1" applyAlignment="1" applyProtection="1">
      <alignment vertical="center" wrapText="1"/>
      <protection locked="0"/>
    </xf>
    <xf numFmtId="0" fontId="0" fillId="8" borderId="58" xfId="0" applyFill="1" applyBorder="1" applyAlignment="1" applyProtection="1">
      <alignment vertical="center" wrapText="1"/>
      <protection locked="0"/>
    </xf>
    <xf numFmtId="0" fontId="0" fillId="8" borderId="59" xfId="0" applyFill="1" applyBorder="1" applyAlignment="1" applyProtection="1">
      <alignment vertical="center" wrapText="1"/>
      <protection locked="0"/>
    </xf>
    <xf numFmtId="0" fontId="0" fillId="8" borderId="63" xfId="0" applyFill="1" applyBorder="1" applyProtection="1">
      <alignment vertical="center"/>
      <protection locked="0"/>
    </xf>
    <xf numFmtId="0" fontId="0" fillId="8" borderId="63" xfId="0" applyFill="1" applyBorder="1" applyAlignment="1" applyProtection="1">
      <alignment vertical="center" wrapText="1"/>
      <protection locked="0"/>
    </xf>
    <xf numFmtId="0" fontId="0" fillId="8" borderId="71" xfId="0" applyFill="1" applyBorder="1" applyAlignment="1" applyProtection="1">
      <alignment vertical="center" wrapText="1"/>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19" fillId="8" borderId="0" xfId="0" applyFont="1" applyFill="1" applyProtection="1">
      <alignment vertical="center"/>
      <protection locked="0"/>
    </xf>
    <xf numFmtId="0" fontId="72" fillId="9" borderId="1" xfId="0" applyFont="1" applyFill="1" applyBorder="1" applyAlignment="1">
      <alignment horizontal="center" vertical="center"/>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20" fillId="0" borderId="0" xfId="0" applyFont="1">
      <alignment vertical="center"/>
    </xf>
    <xf numFmtId="0" fontId="17" fillId="0" borderId="0" xfId="0" applyFont="1" applyAlignment="1">
      <alignment horizontal="center" vertical="center"/>
    </xf>
    <xf numFmtId="0" fontId="0" fillId="0" borderId="0" xfId="0" applyAlignment="1">
      <alignment horizontal="center" vertical="center" shrinkToFit="1"/>
    </xf>
    <xf numFmtId="176" fontId="13" fillId="0" borderId="0" xfId="0" applyNumberFormat="1" applyFont="1">
      <alignment vertical="center"/>
    </xf>
    <xf numFmtId="0" fontId="0" fillId="0" borderId="0" xfId="0" applyAlignment="1">
      <alignment horizontal="right" vertical="center"/>
    </xf>
    <xf numFmtId="0" fontId="13" fillId="7" borderId="2" xfId="0" applyFont="1" applyFill="1" applyBorder="1">
      <alignment vertical="center"/>
    </xf>
    <xf numFmtId="0" fontId="0" fillId="7" borderId="3" xfId="0" applyFill="1" applyBorder="1">
      <alignment vertical="center"/>
    </xf>
    <xf numFmtId="0" fontId="13"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13" fillId="6" borderId="1" xfId="0" applyFont="1" applyFill="1" applyBorder="1">
      <alignment vertical="center"/>
    </xf>
    <xf numFmtId="0" fontId="21" fillId="6" borderId="0" xfId="0" applyFont="1" applyFill="1" applyAlignment="1">
      <alignment horizontal="center" vertical="center" wrapText="1"/>
    </xf>
    <xf numFmtId="0" fontId="15" fillId="2" borderId="41" xfId="0" applyFont="1" applyFill="1" applyBorder="1" applyAlignment="1">
      <alignment horizontal="center" vertical="center" wrapText="1"/>
    </xf>
    <xf numFmtId="0" fontId="13" fillId="2" borderId="23" xfId="0" applyFont="1" applyFill="1" applyBorder="1" applyAlignment="1">
      <alignment horizontal="center" vertical="center"/>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3" xfId="0"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17" xfId="0" applyFont="1" applyFill="1" applyBorder="1">
      <alignment vertical="center"/>
    </xf>
    <xf numFmtId="0" fontId="13" fillId="2" borderId="17" xfId="0" applyFont="1" applyFill="1" applyBorder="1" applyAlignment="1">
      <alignment horizontal="center" vertical="center"/>
    </xf>
    <xf numFmtId="0" fontId="13" fillId="2" borderId="17"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7" xfId="0" applyFont="1" applyFill="1" applyBorder="1" applyAlignment="1">
      <alignment vertical="center" wrapText="1"/>
    </xf>
    <xf numFmtId="0" fontId="15" fillId="2" borderId="0" xfId="0" applyFont="1" applyFill="1" applyAlignment="1">
      <alignment vertical="center" wrapText="1"/>
    </xf>
    <xf numFmtId="0" fontId="13" fillId="0" borderId="16" xfId="0" applyFont="1" applyBorder="1" applyAlignment="1">
      <alignment horizontal="center" vertical="center"/>
    </xf>
    <xf numFmtId="0" fontId="13" fillId="2" borderId="16" xfId="0" applyFont="1" applyFill="1" applyBorder="1">
      <alignment vertical="center"/>
    </xf>
    <xf numFmtId="0" fontId="13" fillId="2" borderId="41" xfId="0" applyFont="1" applyFill="1" applyBorder="1">
      <alignment vertical="center"/>
    </xf>
    <xf numFmtId="0" fontId="13" fillId="2" borderId="16" xfId="0" applyFont="1" applyFill="1" applyBorder="1" applyAlignment="1">
      <alignment vertical="center" shrinkToFit="1"/>
    </xf>
    <xf numFmtId="0" fontId="13" fillId="2" borderId="1" xfId="0" applyFont="1" applyFill="1" applyBorder="1" applyAlignment="1">
      <alignment horizontal="left" vertical="center" wrapText="1"/>
    </xf>
    <xf numFmtId="177" fontId="11" fillId="0" borderId="1" xfId="0" applyNumberFormat="1" applyFont="1" applyBorder="1" applyAlignment="1">
      <alignment horizontal="center" vertical="center"/>
    </xf>
    <xf numFmtId="0" fontId="13" fillId="2" borderId="1" xfId="0" applyFont="1" applyFill="1" applyBorder="1">
      <alignment vertical="center"/>
    </xf>
    <xf numFmtId="0" fontId="13" fillId="2" borderId="3" xfId="0" applyFont="1" applyFill="1" applyBorder="1">
      <alignment vertical="center"/>
    </xf>
    <xf numFmtId="0" fontId="13" fillId="2" borderId="1" xfId="0" applyFont="1" applyFill="1" applyBorder="1" applyAlignment="1">
      <alignment horizontal="left" vertical="center" shrinkToFit="1"/>
    </xf>
    <xf numFmtId="0" fontId="13" fillId="2" borderId="16" xfId="0" applyFont="1" applyFill="1" applyBorder="1" applyAlignment="1">
      <alignment horizontal="left" vertical="center" wrapText="1"/>
    </xf>
    <xf numFmtId="0" fontId="0" fillId="8" borderId="51" xfId="0" applyFill="1" applyBorder="1" applyAlignment="1" applyProtection="1">
      <alignment horizontal="left" vertical="center"/>
      <protection locked="0"/>
    </xf>
    <xf numFmtId="0" fontId="0" fillId="8" borderId="34" xfId="0" applyFill="1" applyBorder="1" applyAlignment="1" applyProtection="1">
      <alignment horizontal="left" vertical="center"/>
      <protection locked="0"/>
    </xf>
    <xf numFmtId="0" fontId="0" fillId="8" borderId="35" xfId="0" applyFill="1" applyBorder="1" applyAlignment="1" applyProtection="1">
      <alignment horizontal="lef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8" borderId="52" xfId="0" applyFill="1" applyBorder="1" applyAlignment="1" applyProtection="1">
      <alignment horizontal="left" vertical="center"/>
      <protection locked="0"/>
    </xf>
    <xf numFmtId="0" fontId="0" fillId="8" borderId="53" xfId="0" applyFill="1" applyBorder="1" applyAlignment="1" applyProtection="1">
      <alignment horizontal="left" vertical="center"/>
      <protection locked="0"/>
    </xf>
    <xf numFmtId="0" fontId="0" fillId="8" borderId="67" xfId="0" applyFill="1" applyBorder="1" applyAlignment="1" applyProtection="1">
      <alignment horizontal="left" vertical="center"/>
      <protection locked="0"/>
    </xf>
    <xf numFmtId="0" fontId="0" fillId="8" borderId="54" xfId="0" applyFill="1" applyBorder="1" applyAlignment="1" applyProtection="1">
      <alignment horizontal="left" vertical="center"/>
      <protection locked="0"/>
    </xf>
    <xf numFmtId="0" fontId="0" fillId="8" borderId="55"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56" xfId="0" applyFill="1" applyBorder="1" applyAlignment="1" applyProtection="1">
      <alignment horizontal="left" vertical="center"/>
      <protection locked="0"/>
    </xf>
    <xf numFmtId="0" fontId="0" fillId="8" borderId="1" xfId="0" applyFill="1" applyBorder="1" applyProtection="1">
      <alignment vertical="center"/>
      <protection locked="0"/>
    </xf>
    <xf numFmtId="0" fontId="0" fillId="8" borderId="2" xfId="0" applyFill="1" applyBorder="1" applyProtection="1">
      <alignment vertical="center"/>
      <protection locked="0"/>
    </xf>
    <xf numFmtId="0" fontId="0" fillId="8" borderId="3" xfId="0" applyFill="1" applyBorder="1" applyProtection="1">
      <alignment vertical="center"/>
      <protection locked="0"/>
    </xf>
    <xf numFmtId="0" fontId="0" fillId="8" borderId="4" xfId="0" applyFill="1" applyBorder="1" applyProtection="1">
      <alignment vertical="center"/>
      <protection locked="0"/>
    </xf>
    <xf numFmtId="0" fontId="0" fillId="8" borderId="2" xfId="0" applyFill="1" applyBorder="1" applyAlignment="1" applyProtection="1">
      <alignment horizontal="left" vertical="center"/>
      <protection locked="0"/>
    </xf>
    <xf numFmtId="0" fontId="0" fillId="8" borderId="59" xfId="0" applyFill="1" applyBorder="1" applyAlignment="1" applyProtection="1">
      <alignment horizontal="left" vertical="center"/>
      <protection locked="0"/>
    </xf>
    <xf numFmtId="0" fontId="0" fillId="0" borderId="1" xfId="0" applyBorder="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Alignment="1">
      <alignment horizontal="left" vertical="top" wrapText="1"/>
    </xf>
    <xf numFmtId="0" fontId="0" fillId="8" borderId="63" xfId="0" applyFill="1" applyBorder="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ill="1"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0" fontId="0" fillId="8" borderId="79"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xf>
    <xf numFmtId="0" fontId="0" fillId="8" borderId="61"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22" xfId="0" applyFill="1" applyBorder="1" applyAlignment="1" applyProtection="1">
      <alignment horizontal="left" vertical="center"/>
      <protection locked="0"/>
    </xf>
    <xf numFmtId="0" fontId="0" fillId="8" borderId="58" xfId="0" applyFill="1" applyBorder="1" applyAlignment="1" applyProtection="1">
      <alignment horizontal="left" vertical="center"/>
      <protection locked="0"/>
    </xf>
    <xf numFmtId="0" fontId="8" fillId="8" borderId="62" xfId="4" applyFill="1" applyBorder="1" applyAlignment="1" applyProtection="1">
      <alignment horizontal="left" vertical="center"/>
      <protection locked="0"/>
    </xf>
    <xf numFmtId="0" fontId="0" fillId="8" borderId="63" xfId="0" applyFill="1" applyBorder="1" applyAlignment="1" applyProtection="1">
      <alignment horizontal="left" vertical="center"/>
      <protection locked="0"/>
    </xf>
    <xf numFmtId="0" fontId="0" fillId="8" borderId="68" xfId="0" applyFill="1" applyBorder="1" applyAlignment="1" applyProtection="1">
      <alignment horizontal="left" vertical="center"/>
      <protection locked="0"/>
    </xf>
    <xf numFmtId="0" fontId="0" fillId="8" borderId="64" xfId="0" applyFill="1" applyBorder="1" applyAlignment="1" applyProtection="1">
      <alignment horizontal="left" vertical="center"/>
      <protection locked="0"/>
    </xf>
    <xf numFmtId="0" fontId="0" fillId="0" borderId="16" xfId="0" applyBorder="1" applyAlignment="1">
      <alignment vertical="center" wrapText="1" shrinkToFit="1"/>
    </xf>
    <xf numFmtId="0" fontId="0" fillId="0" borderId="17" xfId="0" applyBorder="1" applyAlignment="1">
      <alignment vertical="center" wrapText="1" shrinkToFit="1"/>
    </xf>
    <xf numFmtId="0" fontId="0" fillId="8" borderId="77"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0" borderId="16" xfId="0" applyBorder="1" applyAlignment="1">
      <alignment horizontal="center" vertical="center" wrapText="1"/>
    </xf>
    <xf numFmtId="0" fontId="0" fillId="8" borderId="53" xfId="0" applyFill="1" applyBorder="1" applyProtection="1">
      <alignmen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8" borderId="97" xfId="0" applyFill="1" applyBorder="1" applyAlignment="1" applyProtection="1">
      <alignment horizontal="center" vertical="center"/>
      <protection locked="0"/>
    </xf>
    <xf numFmtId="0" fontId="0" fillId="8" borderId="95" xfId="0" applyFill="1" applyBorder="1" applyAlignment="1" applyProtection="1">
      <alignment horizontal="center" vertical="center"/>
      <protection locked="0"/>
    </xf>
    <xf numFmtId="0" fontId="0" fillId="8" borderId="104" xfId="0"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lignment vertical="center"/>
    </xf>
    <xf numFmtId="0" fontId="11" fillId="2" borderId="18" xfId="0" applyFont="1" applyFill="1" applyBorder="1">
      <alignment vertical="center"/>
    </xf>
    <xf numFmtId="0" fontId="11" fillId="2" borderId="23" xfId="0" applyFont="1" applyFill="1" applyBorder="1">
      <alignment vertical="center"/>
    </xf>
    <xf numFmtId="0" fontId="11" fillId="2" borderId="6" xfId="0" applyFont="1" applyFill="1" applyBorder="1" applyProtection="1">
      <alignment vertical="center"/>
      <protection locked="0"/>
    </xf>
    <xf numFmtId="0" fontId="11" fillId="2" borderId="20" xfId="0" applyFont="1" applyFill="1" applyBorder="1" applyProtection="1">
      <alignment vertical="center"/>
      <protection locked="0"/>
    </xf>
    <xf numFmtId="0" fontId="11" fillId="2" borderId="0" xfId="0" applyFont="1" applyFill="1" applyProtection="1">
      <alignment vertical="center"/>
      <protection locked="0"/>
    </xf>
    <xf numFmtId="0" fontId="11" fillId="2" borderId="21" xfId="0" applyFont="1" applyFill="1" applyBorder="1" applyProtection="1">
      <alignment vertical="center"/>
      <protection locked="0"/>
    </xf>
    <xf numFmtId="0" fontId="11" fillId="2" borderId="22"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23" xfId="0" applyFont="1" applyFill="1" applyBorder="1" applyProtection="1">
      <alignment vertical="center"/>
      <protection locked="0"/>
    </xf>
    <xf numFmtId="0" fontId="15" fillId="0" borderId="0" xfId="0" applyFont="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2" borderId="42" xfId="0" applyFont="1" applyFill="1" applyBorder="1" applyProtection="1">
      <alignment vertical="center"/>
      <protection locked="0"/>
    </xf>
    <xf numFmtId="0" fontId="11" fillId="2" borderId="43" xfId="0" applyFont="1" applyFill="1" applyBorder="1" applyProtection="1">
      <alignment vertical="center"/>
      <protection locked="0"/>
    </xf>
    <xf numFmtId="0" fontId="11" fillId="2" borderId="65" xfId="0" applyFont="1" applyFill="1" applyBorder="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lignment vertical="center"/>
    </xf>
    <xf numFmtId="0" fontId="11" fillId="2" borderId="43" xfId="0" applyFont="1" applyFill="1" applyBorder="1">
      <alignment vertical="center"/>
    </xf>
    <xf numFmtId="0" fontId="11" fillId="2" borderId="65" xfId="0" applyFont="1" applyFill="1" applyBorder="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Border="1" applyAlignment="1">
      <alignment vertical="center" wrapText="1"/>
    </xf>
    <xf numFmtId="0" fontId="0" fillId="0" borderId="13" xfId="0" applyBorder="1">
      <alignment vertical="center"/>
    </xf>
    <xf numFmtId="0" fontId="0" fillId="0" borderId="66" xfId="0" applyBorder="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Alignment="1">
      <alignment horizontal="left" vertical="top" wrapText="1"/>
    </xf>
    <xf numFmtId="49" fontId="15" fillId="0" borderId="2"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49" fontId="15" fillId="0" borderId="4" xfId="0" applyNumberFormat="1" applyFont="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Alignment="1">
      <alignment horizontal="center" vertical="center" textRotation="255" wrapText="1"/>
    </xf>
    <xf numFmtId="0" fontId="42" fillId="0" borderId="102" xfId="0" applyFont="1" applyBorder="1" applyAlignment="1">
      <alignment vertical="center" wrapText="1"/>
    </xf>
    <xf numFmtId="0" fontId="42" fillId="0" borderId="103" xfId="0" applyFont="1" applyBorder="1" applyAlignment="1">
      <alignment vertical="center" wrapText="1"/>
    </xf>
    <xf numFmtId="0" fontId="42" fillId="0" borderId="118" xfId="0" applyFont="1" applyBorder="1" applyAlignment="1">
      <alignment vertical="center" wrapText="1"/>
    </xf>
    <xf numFmtId="0" fontId="42" fillId="0" borderId="0" xfId="0" applyFont="1" applyAlignment="1">
      <alignment vertical="center" wrapText="1"/>
    </xf>
    <xf numFmtId="0" fontId="46" fillId="0" borderId="18" xfId="0" applyFont="1" applyBorder="1" applyAlignment="1">
      <alignment vertical="center" wrapText="1"/>
    </xf>
    <xf numFmtId="0" fontId="46" fillId="0" borderId="101" xfId="0" applyFont="1" applyBorder="1" applyAlignment="1">
      <alignment vertical="center" wrapText="1"/>
    </xf>
    <xf numFmtId="0" fontId="46" fillId="0" borderId="0" xfId="0" applyFont="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25" fillId="8" borderId="0" xfId="0" applyFont="1" applyFill="1" applyAlignment="1">
      <alignment vertical="center" shrinkToFit="1"/>
    </xf>
    <xf numFmtId="0" fontId="0" fillId="0" borderId="0" xfId="0">
      <alignment vertical="center"/>
    </xf>
    <xf numFmtId="0" fontId="0" fillId="0" borderId="33" xfId="0" applyBorder="1">
      <alignment vertical="center"/>
    </xf>
    <xf numFmtId="0" fontId="55" fillId="0" borderId="0" xfId="0" applyFont="1" applyAlignment="1">
      <alignment horizontal="center" vertical="center"/>
    </xf>
    <xf numFmtId="0" fontId="17" fillId="0" borderId="25" xfId="0" applyFont="1" applyBorder="1">
      <alignment vertical="center"/>
    </xf>
    <xf numFmtId="0" fontId="17" fillId="0" borderId="26" xfId="0" applyFont="1" applyBorder="1">
      <alignment vertical="center"/>
    </xf>
    <xf numFmtId="0" fontId="17" fillId="0" borderId="46" xfId="0"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3" fillId="0" borderId="53"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41" xfId="0" applyFont="1" applyFill="1" applyBorder="1" applyAlignment="1">
      <alignment horizontal="center" vertical="center"/>
    </xf>
    <xf numFmtId="0" fontId="15" fillId="2" borderId="16"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0" xfId="0" applyFont="1" applyFill="1" applyAlignment="1">
      <alignment horizontal="center" vertical="center"/>
    </xf>
    <xf numFmtId="0" fontId="13" fillId="2" borderId="21"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1" fillId="0" borderId="1" xfId="0" applyFont="1" applyBorder="1" applyAlignment="1">
      <alignment horizontal="center" vertical="center"/>
    </xf>
    <xf numFmtId="0" fontId="13" fillId="7" borderId="77" xfId="0" applyFont="1" applyFill="1" applyBorder="1">
      <alignment vertical="center"/>
    </xf>
    <xf numFmtId="0" fontId="13" fillId="7" borderId="3" xfId="0" applyFont="1" applyFill="1" applyBorder="1">
      <alignment vertical="center"/>
    </xf>
    <xf numFmtId="0" fontId="13" fillId="7" borderId="4" xfId="0" applyFont="1" applyFill="1" applyBorder="1">
      <alignment vertical="center"/>
    </xf>
    <xf numFmtId="0" fontId="13" fillId="5" borderId="77" xfId="0" applyFont="1" applyFill="1" applyBorder="1">
      <alignment vertical="center"/>
    </xf>
    <xf numFmtId="0" fontId="13" fillId="5" borderId="3" xfId="0" applyFont="1" applyFill="1" applyBorder="1">
      <alignment vertical="center"/>
    </xf>
    <xf numFmtId="0" fontId="13" fillId="5" borderId="4" xfId="0" applyFont="1" applyFill="1" applyBorder="1">
      <alignment vertical="center"/>
    </xf>
    <xf numFmtId="0" fontId="13" fillId="6" borderId="81" xfId="0" applyFont="1" applyFill="1" applyBorder="1">
      <alignment vertical="center"/>
    </xf>
    <xf numFmtId="0" fontId="13" fillId="6" borderId="82" xfId="0" applyFont="1" applyFill="1" applyBorder="1">
      <alignment vertical="center"/>
    </xf>
    <xf numFmtId="0" fontId="11" fillId="0" borderId="0" xfId="0" applyFont="1" applyAlignment="1">
      <alignment vertical="center" wrapText="1"/>
    </xf>
    <xf numFmtId="0" fontId="11" fillId="0" borderId="0" xfId="0" applyFont="1">
      <alignment vertical="center"/>
    </xf>
    <xf numFmtId="0" fontId="13" fillId="2" borderId="20"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checked="Checked" fmlaLink="$E$107" lockText="1" noThreeD="1"/>
</file>

<file path=xl/ctrlProps/ctrlProp15.xml><?xml version="1.0" encoding="utf-8"?>
<formControlPr xmlns="http://schemas.microsoft.com/office/spreadsheetml/2009/9/main" objectType="CheckBox" checked="Checked" fmlaLink="$E$108" lockText="1" noThreeD="1"/>
</file>

<file path=xl/ctrlProps/ctrlProp16.xml><?xml version="1.0" encoding="utf-8"?>
<formControlPr xmlns="http://schemas.microsoft.com/office/spreadsheetml/2009/9/main" objectType="CheckBox" checked="Checked" fmlaLink="$E$110" lockText="1" noThreeD="1"/>
</file>

<file path=xl/ctrlProps/ctrlProp17.xml><?xml version="1.0" encoding="utf-8"?>
<formControlPr xmlns="http://schemas.microsoft.com/office/spreadsheetml/2009/9/main" objectType="CheckBox" checked="Checked" fmlaLink="$E$109" lockText="1" noThreeD="1"/>
</file>

<file path=xl/ctrlProps/ctrlProp18.xml><?xml version="1.0" encoding="utf-8"?>
<formControlPr xmlns="http://schemas.microsoft.com/office/spreadsheetml/2009/9/main" objectType="CheckBox" checked="Checked" fmlaLink="$E$111" lockText="1" noThreeD="1"/>
</file>

<file path=xl/ctrlProps/ctrlProp19.xml><?xml version="1.0" encoding="utf-8"?>
<formControlPr xmlns="http://schemas.microsoft.com/office/spreadsheetml/2009/9/main" objectType="CheckBox" checked="Checked" fmlaLink="$E$112" lockText="1" noThreeD="1"/>
</file>

<file path=xl/ctrlProps/ctrlProp20.xml><?xml version="1.0" encoding="utf-8"?>
<formControlPr xmlns="http://schemas.microsoft.com/office/spreadsheetml/2009/9/main" objectType="CheckBox" checked="Checked"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checked="Checked" fmlaLink="$E$115" lockText="1" noThreeD="1"/>
</file>

<file path=xl/ctrlProps/ctrlProp23.xml><?xml version="1.0" encoding="utf-8"?>
<formControlPr xmlns="http://schemas.microsoft.com/office/spreadsheetml/2009/9/main" objectType="CheckBox" checked="Checked" fmlaLink="$E$116" lockText="1" noThreeD="1"/>
</file>

<file path=xl/ctrlProps/ctrlProp24.xml><?xml version="1.0" encoding="utf-8"?>
<formControlPr xmlns="http://schemas.microsoft.com/office/spreadsheetml/2009/9/main" objectType="CheckBox" checked="Checked" fmlaLink="$E$119" lockText="1" noThreeD="1"/>
</file>

<file path=xl/ctrlProps/ctrlProp25.xml><?xml version="1.0" encoding="utf-8"?>
<formControlPr xmlns="http://schemas.microsoft.com/office/spreadsheetml/2009/9/main" objectType="CheckBox" checked="Checked" fmlaLink="$E$118" lockText="1" noThreeD="1"/>
</file>

<file path=xl/ctrlProps/ctrlProp26.xml><?xml version="1.0" encoding="utf-8"?>
<formControlPr xmlns="http://schemas.microsoft.com/office/spreadsheetml/2009/9/main" objectType="CheckBox" checked="Checked" fmlaLink="$E$117" lockText="1" noThreeD="1"/>
</file>

<file path=xl/ctrlProps/ctrlProp27.xml><?xml version="1.0" encoding="utf-8"?>
<formControlPr xmlns="http://schemas.microsoft.com/office/spreadsheetml/2009/9/main" objectType="CheckBox" checked="Checked" fmlaLink="$E$130" lockText="1" noThreeD="1"/>
</file>

<file path=xl/ctrlProps/ctrlProp28.xml><?xml version="1.0" encoding="utf-8"?>
<formControlPr xmlns="http://schemas.microsoft.com/office/spreadsheetml/2009/9/main" objectType="CheckBox" checked="Checked" fmlaLink="$E$120" lockText="1" noThreeD="1"/>
</file>

<file path=xl/ctrlProps/ctrlProp29.xml><?xml version="1.0" encoding="utf-8"?>
<formControlPr xmlns="http://schemas.microsoft.com/office/spreadsheetml/2009/9/main" objectType="CheckBox" checked="Checked" fmlaLink="$E$121" lockText="1" noThreeD="1"/>
</file>

<file path=xl/ctrlProps/ctrlProp30.xml><?xml version="1.0" encoding="utf-8"?>
<formControlPr xmlns="http://schemas.microsoft.com/office/spreadsheetml/2009/9/main" objectType="CheckBox" checked="Checked" fmlaLink="$E$122" lockText="1" noThreeD="1"/>
</file>

<file path=xl/ctrlProps/ctrlProp31.xml><?xml version="1.0" encoding="utf-8"?>
<formControlPr xmlns="http://schemas.microsoft.com/office/spreadsheetml/2009/9/main" objectType="CheckBox" checked="Checked" fmlaLink="$E$123" lockText="1" noThreeD="1"/>
</file>

<file path=xl/ctrlProps/ctrlProp32.xml><?xml version="1.0" encoding="utf-8"?>
<formControlPr xmlns="http://schemas.microsoft.com/office/spreadsheetml/2009/9/main" objectType="CheckBox" checked="Checked"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checked="Checked" fmlaLink="$E$125" lockText="1" noThreeD="1"/>
</file>

<file path=xl/ctrlProps/ctrlProp35.xml><?xml version="1.0" encoding="utf-8"?>
<formControlPr xmlns="http://schemas.microsoft.com/office/spreadsheetml/2009/9/main" objectType="CheckBox" checked="Checked" fmlaLink="$E$127" lockText="1" noThreeD="1"/>
</file>

<file path=xl/ctrlProps/ctrlProp36.xml><?xml version="1.0" encoding="utf-8"?>
<formControlPr xmlns="http://schemas.microsoft.com/office/spreadsheetml/2009/9/main" objectType="CheckBox" checked="Checked" fmlaLink="$E$128" lockText="1" noThreeD="1"/>
</file>

<file path=xl/ctrlProps/ctrlProp37.xml><?xml version="1.0" encoding="utf-8"?>
<formControlPr xmlns="http://schemas.microsoft.com/office/spreadsheetml/2009/9/main" objectType="CheckBox" checked="Checked"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29062" y="760777"/>
          <a:ext cx="4491359" cy="93704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2779" y="1612098"/>
          <a:ext cx="9822733" cy="1450304"/>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7257" y="31507416"/>
              <a:ext cx="17359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7257" y="31507416"/>
              <a:ext cx="17359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7257" y="32377865"/>
              <a:ext cx="17359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7257" y="32377865"/>
              <a:ext cx="17359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5202" y="355415"/>
          <a:ext cx="4772896" cy="153968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40326" y="607265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xdr:twoCellAnchor editAs="oneCell">
    <xdr:from>
      <xdr:col>19</xdr:col>
      <xdr:colOff>180975</xdr:colOff>
      <xdr:row>73</xdr:row>
      <xdr:rowOff>85725</xdr:rowOff>
    </xdr:from>
    <xdr:to>
      <xdr:col>21</xdr:col>
      <xdr:colOff>168275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168275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xmlns:a14="http://schemas.microsoft.com/office/drawing/2010/main"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xmlns:a14="http://schemas.microsoft.com/office/drawing/2010/main"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xmlns:a14="http://schemas.microsoft.com/office/drawing/2010/main"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xmlns:a14="http://schemas.microsoft.com/office/drawing/2010/main"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xmlns:a14="http://schemas.microsoft.com/office/drawing/2010/main"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xmlns:a14="http://schemas.microsoft.com/office/drawing/2010/main"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xmlns:a14="http://schemas.microsoft.com/office/drawing/2010/main"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xmlns:a14="http://schemas.microsoft.com/office/drawing/2010/main"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xmlns:a14="http://schemas.microsoft.com/office/drawing/2010/main"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7257" y="31029382"/>
              <a:ext cx="173591" cy="192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7257" y="25100337"/>
              <a:ext cx="173591" cy="460015"/>
              <a:chOff x="9239" y="107537"/>
              <a:chExt cx="2190" cy="12573"/>
            </a:xfrm>
          </xdr:grpSpPr>
        </xdr:grpSp>
        <xdr:clientData/>
      </xdr:twoCellAnchor>
    </mc:Choice>
    <mc:Fallback/>
  </mc:AlternateContent>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xmlns:a14="http://schemas.microsoft.com/office/drawing/2010/main"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5</xdr:col>
      <xdr:colOff>0</xdr:colOff>
      <xdr:row>107</xdr:row>
      <xdr:rowOff>9525</xdr:rowOff>
    </xdr:to>
    <xdr:sp macro="" textlink="">
      <xdr:nvSpPr>
        <xdr:cNvPr id="15793" name="Check Box 433" hidden="1">
          <a:extLst>
            <a:ext uri="{63B3BB69-23CF-44E3-9099-C40C66FF867C}">
              <a14:compatExt xmlns:a14="http://schemas.microsoft.com/office/drawing/2010/main"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xmlns:a14="http://schemas.microsoft.com/office/drawing/2010/main"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xmlns:a14="http://schemas.microsoft.com/office/drawing/2010/main"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xmlns:a14="http://schemas.microsoft.com/office/drawing/2010/main"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xmlns:a14="http://schemas.microsoft.com/office/drawing/2010/main"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xmlns:a14="http://schemas.microsoft.com/office/drawing/2010/main"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xmlns:a14="http://schemas.microsoft.com/office/drawing/2010/main"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187325</xdr:colOff>
      <xdr:row>113</xdr:row>
      <xdr:rowOff>9525</xdr:rowOff>
    </xdr:to>
    <xdr:sp macro="" textlink="">
      <xdr:nvSpPr>
        <xdr:cNvPr id="15801" name="Check Box 441" hidden="1">
          <a:extLst>
            <a:ext uri="{63B3BB69-23CF-44E3-9099-C40C66FF867C}">
              <a14:compatExt xmlns:a14="http://schemas.microsoft.com/office/drawing/2010/main"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xmlns:a14="http://schemas.microsoft.com/office/drawing/2010/main"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xmlns:a14="http://schemas.microsoft.com/office/drawing/2010/main"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xmlns:a14="http://schemas.microsoft.com/office/drawing/2010/main"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xmlns:a14="http://schemas.microsoft.com/office/drawing/2010/main"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xmlns:a14="http://schemas.microsoft.com/office/drawing/2010/main"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xmlns:a14="http://schemas.microsoft.com/office/drawing/2010/main"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xmlns:a14="http://schemas.microsoft.com/office/drawing/2010/main"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xmlns:a14="http://schemas.microsoft.com/office/drawing/2010/main"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171450</xdr:rowOff>
    </xdr:from>
    <xdr:to>
      <xdr:col>5</xdr:col>
      <xdr:colOff>0</xdr:colOff>
      <xdr:row>122</xdr:row>
      <xdr:rowOff>561</xdr:rowOff>
    </xdr:to>
    <xdr:sp macro="" textlink="">
      <xdr:nvSpPr>
        <xdr:cNvPr id="15812" name="Check Box 452" hidden="1">
          <a:extLst>
            <a:ext uri="{63B3BB69-23CF-44E3-9099-C40C66FF867C}">
              <a14:compatExt xmlns:a14="http://schemas.microsoft.com/office/drawing/2010/main"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xmlns:a14="http://schemas.microsoft.com/office/drawing/2010/main"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xmlns:a14="http://schemas.microsoft.com/office/drawing/2010/main"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xmlns:a14="http://schemas.microsoft.com/office/drawing/2010/main"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xmlns:a14="http://schemas.microsoft.com/office/drawing/2010/main"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xmlns:a14="http://schemas.microsoft.com/office/drawing/2010/main"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127</xdr:row>
      <xdr:rowOff>28575</xdr:rowOff>
    </xdr:from>
    <xdr:to>
      <xdr:col>4</xdr:col>
      <xdr:colOff>187325</xdr:colOff>
      <xdr:row>128</xdr:row>
      <xdr:rowOff>9525</xdr:rowOff>
    </xdr:to>
    <xdr:sp macro="" textlink="">
      <xdr:nvSpPr>
        <xdr:cNvPr id="15818" name="Check Box 458" hidden="1">
          <a:extLst>
            <a:ext uri="{63B3BB69-23CF-44E3-9099-C40C66FF867C}">
              <a14:compatExt xmlns:a14="http://schemas.microsoft.com/office/drawing/2010/main"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9525</xdr:rowOff>
    </xdr:from>
    <xdr:to>
      <xdr:col>4</xdr:col>
      <xdr:colOff>187325</xdr:colOff>
      <xdr:row>128</xdr:row>
      <xdr:rowOff>180975</xdr:rowOff>
    </xdr:to>
    <xdr:sp macro="" textlink="">
      <xdr:nvSpPr>
        <xdr:cNvPr id="15819" name="Check Box 459" hidden="1">
          <a:extLst>
            <a:ext uri="{63B3BB69-23CF-44E3-9099-C40C66FF867C}">
              <a14:compatExt xmlns:a14="http://schemas.microsoft.com/office/drawing/2010/main"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7257" y="30458596"/>
              <a:ext cx="173591" cy="192640"/>
              <a:chOff x="9239" y="107537"/>
              <a:chExt cx="2190" cy="12573"/>
            </a:xfrm>
          </xdr:grpSpPr>
        </xdr:grpSp>
        <xdr:clientData/>
      </xdr:twoCellAnchor>
    </mc:Choice>
    <mc:Fallback/>
  </mc:AlternateContent>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xmlns:a14="http://schemas.microsoft.com/office/drawing/2010/main"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22</xdr:col>
          <xdr:colOff>215</xdr:colOff>
          <xdr:row>73</xdr:row>
          <xdr:rowOff>247650</xdr:rowOff>
        </xdr:to>
        <xdr:sp macro="" textlink="">
          <xdr:nvSpPr>
            <xdr:cNvPr id="2" name="Check Box 198" hidden="1">
              <a:extLst>
                <a:ext uri="{63B3BB69-23CF-44E3-9099-C40C66FF867C}">
                  <a14:compatExt spid="_x0000_s1555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4" name="Check Box 199" hidden="1">
              <a:extLst>
                <a:ext uri="{63B3BB69-23CF-44E3-9099-C40C66FF867C}">
                  <a14:compatExt spid="_x0000_s1555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34</xdr:col>
          <xdr:colOff>214</xdr:colOff>
          <xdr:row>73</xdr:row>
          <xdr:rowOff>247650</xdr:rowOff>
        </xdr:to>
        <xdr:sp macro="" textlink="">
          <xdr:nvSpPr>
            <xdr:cNvPr id="5" name="Check Box 200" hidden="1">
              <a:extLst>
                <a:ext uri="{63B3BB69-23CF-44E3-9099-C40C66FF867C}">
                  <a14:compatExt spid="_x0000_s1556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6" name="Check Box 209" hidden="1">
              <a:extLst>
                <a:ext uri="{63B3BB69-23CF-44E3-9099-C40C66FF867C}">
                  <a14:compatExt spid="_x0000_s15569"/>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7" name="Check Box 210" hidden="1">
              <a:extLst>
                <a:ext uri="{63B3BB69-23CF-44E3-9099-C40C66FF867C}">
                  <a14:compatExt spid="_x0000_s15570"/>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8" name="Check Box 211" hidden="1">
              <a:extLst>
                <a:ext uri="{63B3BB69-23CF-44E3-9099-C40C66FF867C}">
                  <a14:compatExt spid="_x0000_s15571"/>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9" name="Check Box 212" hidden="1">
              <a:extLst>
                <a:ext uri="{63B3BB69-23CF-44E3-9099-C40C66FF867C}">
                  <a14:compatExt spid="_x0000_s15572"/>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0" name="Check Box 231" hidden="1">
              <a:extLst>
                <a:ext uri="{63B3BB69-23CF-44E3-9099-C40C66FF867C}">
                  <a14:compatExt spid="_x0000_s15591"/>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1" name="Check Box 232" hidden="1">
              <a:extLst>
                <a:ext uri="{63B3BB69-23CF-44E3-9099-C40C66FF867C}">
                  <a14:compatExt spid="_x0000_s15592"/>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2" name="Check Box 233" hidden="1">
              <a:extLst>
                <a:ext uri="{63B3BB69-23CF-44E3-9099-C40C66FF867C}">
                  <a14:compatExt spid="_x0000_s15593"/>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3" name="Check Box 234" hidden="1">
              <a:extLst>
                <a:ext uri="{63B3BB69-23CF-44E3-9099-C40C66FF867C}">
                  <a14:compatExt spid="_x0000_s15594"/>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4" name="Check Box 235" hidden="1">
              <a:extLst>
                <a:ext uri="{63B3BB69-23CF-44E3-9099-C40C66FF867C}">
                  <a14:compatExt spid="_x0000_s15595"/>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 name="Check Box 432" hidden="1">
              <a:extLst>
                <a:ext uri="{63B3BB69-23CF-44E3-9099-C40C66FF867C}">
                  <a14:compatExt spid="_x0000_s1579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6" name="Check Box 433" hidden="1">
              <a:extLst>
                <a:ext uri="{63B3BB69-23CF-44E3-9099-C40C66FF867C}">
                  <a14:compatExt spid="_x0000_s1579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7" name="Check Box 434" hidden="1">
              <a:extLst>
                <a:ext uri="{63B3BB69-23CF-44E3-9099-C40C66FF867C}">
                  <a14:compatExt spid="_x0000_s15794"/>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8" name="Check Box 435" hidden="1">
              <a:extLst>
                <a:ext uri="{63B3BB69-23CF-44E3-9099-C40C66FF867C}">
                  <a14:compatExt spid="_x0000_s15795"/>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9" name="Check Box 436" hidden="1">
              <a:extLst>
                <a:ext uri="{63B3BB69-23CF-44E3-9099-C40C66FF867C}">
                  <a14:compatExt spid="_x0000_s15796"/>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20" name="Check Box 438" hidden="1">
              <a:extLst>
                <a:ext uri="{63B3BB69-23CF-44E3-9099-C40C66FF867C}">
                  <a14:compatExt spid="_x0000_s15798"/>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21" name="Check Box 439" hidden="1">
              <a:extLst>
                <a:ext uri="{63B3BB69-23CF-44E3-9099-C40C66FF867C}">
                  <a14:compatExt spid="_x0000_s15799"/>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26" name="Check Box 440" hidden="1">
              <a:extLst>
                <a:ext uri="{63B3BB69-23CF-44E3-9099-C40C66FF867C}">
                  <a14:compatExt spid="_x0000_s1580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190500</xdr:colOff>
          <xdr:row>113</xdr:row>
          <xdr:rowOff>12700</xdr:rowOff>
        </xdr:to>
        <xdr:sp macro="" textlink="">
          <xdr:nvSpPr>
            <xdr:cNvPr id="27" name="Check Box 441" hidden="1">
              <a:extLst>
                <a:ext uri="{63B3BB69-23CF-44E3-9099-C40C66FF867C}">
                  <a14:compatExt spid="_x0000_s15801"/>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28" name="Check Box 443" hidden="1">
              <a:extLst>
                <a:ext uri="{63B3BB69-23CF-44E3-9099-C40C66FF867C}">
                  <a14:compatExt spid="_x0000_s15803"/>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29" name="Check Box 444" hidden="1">
              <a:extLst>
                <a:ext uri="{63B3BB69-23CF-44E3-9099-C40C66FF867C}">
                  <a14:compatExt spid="_x0000_s15804"/>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30" name="Check Box 445" hidden="1">
              <a:extLst>
                <a:ext uri="{63B3BB69-23CF-44E3-9099-C40C66FF867C}">
                  <a14:compatExt spid="_x0000_s15805"/>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31" name="Check Box 446" hidden="1">
              <a:extLst>
                <a:ext uri="{63B3BB69-23CF-44E3-9099-C40C66FF867C}">
                  <a14:compatExt spid="_x0000_s158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32" name="Check Box 447" hidden="1">
              <a:extLst>
                <a:ext uri="{63B3BB69-23CF-44E3-9099-C40C66FF867C}">
                  <a14:compatExt spid="_x0000_s15807"/>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33" name="Check Box 448" hidden="1">
              <a:extLst>
                <a:ext uri="{63B3BB69-23CF-44E3-9099-C40C66FF867C}">
                  <a14:compatExt spid="_x0000_s15808"/>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34" name="Check Box 450" hidden="1">
              <a:extLst>
                <a:ext uri="{63B3BB69-23CF-44E3-9099-C40C66FF867C}">
                  <a14:compatExt spid="_x0000_s15810"/>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35" name="Check Box 451" hidden="1">
              <a:extLst>
                <a:ext uri="{63B3BB69-23CF-44E3-9099-C40C66FF867C}">
                  <a14:compatExt spid="_x0000_s15811"/>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36" name="Check Box 452" hidden="1">
              <a:extLst>
                <a:ext uri="{63B3BB69-23CF-44E3-9099-C40C66FF867C}">
                  <a14:compatExt spid="_x0000_s15812"/>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37" name="Check Box 453" hidden="1">
              <a:extLst>
                <a:ext uri="{63B3BB69-23CF-44E3-9099-C40C66FF867C}">
                  <a14:compatExt spid="_x0000_s15813"/>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38" name="Check Box 454" hidden="1">
              <a:extLst>
                <a:ext uri="{63B3BB69-23CF-44E3-9099-C40C66FF867C}">
                  <a14:compatExt spid="_x0000_s15814"/>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39" name="Check Box 455" hidden="1">
              <a:extLst>
                <a:ext uri="{63B3BB69-23CF-44E3-9099-C40C66FF867C}">
                  <a14:compatExt spid="_x0000_s15815"/>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40" name="Check Box 456" hidden="1">
              <a:extLst>
                <a:ext uri="{63B3BB69-23CF-44E3-9099-C40C66FF867C}">
                  <a14:compatExt spid="_x0000_s15816"/>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41" name="Check Box 457" hidden="1">
              <a:extLst>
                <a:ext uri="{63B3BB69-23CF-44E3-9099-C40C66FF867C}">
                  <a14:compatExt spid="_x0000_s15817"/>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190500</xdr:colOff>
          <xdr:row>128</xdr:row>
          <xdr:rowOff>12700</xdr:rowOff>
        </xdr:to>
        <xdr:sp macro="" textlink="">
          <xdr:nvSpPr>
            <xdr:cNvPr id="42" name="Check Box 458" hidden="1">
              <a:extLst>
                <a:ext uri="{63B3BB69-23CF-44E3-9099-C40C66FF867C}">
                  <a14:compatExt spid="_x0000_s1581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190500</xdr:colOff>
          <xdr:row>128</xdr:row>
          <xdr:rowOff>184150</xdr:rowOff>
        </xdr:to>
        <xdr:sp macro="" textlink="">
          <xdr:nvSpPr>
            <xdr:cNvPr id="43" name="Check Box 459" hidden="1">
              <a:extLst>
                <a:ext uri="{63B3BB69-23CF-44E3-9099-C40C66FF867C}">
                  <a14:compatExt spid="_x0000_s1581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44" name="Check Box 461" hidden="1">
              <a:extLst>
                <a:ext uri="{63B3BB69-23CF-44E3-9099-C40C66FF867C}">
                  <a14:compatExt spid="_x0000_s15821"/>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0"/>
  <sheetViews>
    <sheetView showGridLines="0" view="pageBreakPreview" topLeftCell="H47" zoomScale="99" zoomScaleNormal="100" zoomScaleSheetLayoutView="100" workbookViewId="0">
      <selection activeCell="W57" sqref="W57"/>
    </sheetView>
  </sheetViews>
  <sheetFormatPr defaultColWidth="8.90625" defaultRowHeight="20.149999999999999" customHeight="1"/>
  <cols>
    <col min="1" max="1" width="5.08984375" customWidth="1"/>
    <col min="2" max="2" width="11" customWidth="1"/>
    <col min="3" max="12" width="2.6328125" customWidth="1"/>
    <col min="13" max="17" width="4.90625" customWidth="1"/>
    <col min="18" max="22" width="3.453125" customWidth="1"/>
    <col min="23" max="23" width="14.26953125" customWidth="1"/>
    <col min="24" max="24" width="25" customWidth="1"/>
    <col min="25" max="25" width="22.453125" customWidth="1"/>
    <col min="26" max="26" width="6.7265625" customWidth="1"/>
    <col min="27" max="28" width="10.6328125" customWidth="1"/>
  </cols>
  <sheetData>
    <row r="1" spans="1:30" ht="20.149999999999999" customHeight="1">
      <c r="A1" s="2" t="s">
        <v>107</v>
      </c>
      <c r="AD1" t="s">
        <v>85</v>
      </c>
    </row>
    <row r="3" spans="1:30" s="216" customFormat="1" ht="24" customHeight="1">
      <c r="A3" s="381" t="s">
        <v>180</v>
      </c>
      <c r="B3" s="381"/>
      <c r="C3" s="381"/>
      <c r="D3" s="381"/>
      <c r="E3" s="381"/>
      <c r="F3" s="381"/>
      <c r="G3" s="381"/>
      <c r="H3" s="381"/>
      <c r="I3" s="381"/>
      <c r="J3" s="381"/>
      <c r="K3" s="381"/>
      <c r="L3" s="381"/>
      <c r="M3" s="381"/>
      <c r="N3" s="381"/>
      <c r="O3" s="381"/>
      <c r="P3" s="381"/>
      <c r="Q3" s="381"/>
      <c r="R3" s="381"/>
      <c r="S3" s="381"/>
      <c r="T3" s="381"/>
      <c r="U3" s="381"/>
      <c r="V3" s="381"/>
      <c r="W3" s="381"/>
      <c r="X3" s="381"/>
      <c r="Y3" s="381"/>
      <c r="Z3" s="381"/>
    </row>
    <row r="4" spans="1:30" s="216" customFormat="1" ht="30.75" customHeight="1">
      <c r="A4" s="382" t="s">
        <v>181</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row>
    <row r="5" spans="1:30" ht="9.75" customHeight="1">
      <c r="A5" s="216"/>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row>
    <row r="6" spans="1:30" ht="14">
      <c r="A6" s="381" t="s">
        <v>182</v>
      </c>
      <c r="B6" s="381"/>
      <c r="C6" s="381"/>
      <c r="D6" s="381"/>
      <c r="E6" s="381"/>
      <c r="F6" s="381"/>
      <c r="G6" s="381"/>
      <c r="H6" s="381"/>
      <c r="I6" s="381"/>
      <c r="J6" s="381"/>
      <c r="K6" s="381"/>
      <c r="L6" s="381"/>
      <c r="M6" s="381"/>
      <c r="N6" s="381"/>
      <c r="O6" s="381"/>
      <c r="P6" s="381"/>
      <c r="Q6" s="381"/>
      <c r="R6" s="381"/>
      <c r="S6" s="381"/>
      <c r="T6" s="381"/>
      <c r="U6" s="381"/>
      <c r="V6" s="381"/>
      <c r="W6" s="381"/>
      <c r="X6" s="381"/>
      <c r="Y6" s="381"/>
      <c r="Z6" s="218"/>
      <c r="AA6" s="217"/>
    </row>
    <row r="7" spans="1:30" ht="20.149999999999999" customHeight="1">
      <c r="A7" s="219"/>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row>
    <row r="8" spans="1:30" ht="20.149999999999999" customHeight="1">
      <c r="A8" s="219"/>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row>
    <row r="9" spans="1:30" ht="20.149999999999999" customHeight="1">
      <c r="A9" s="219"/>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row>
    <row r="10" spans="1:30" ht="20.149999999999999" customHeight="1">
      <c r="A10" s="219"/>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row>
    <row r="11" spans="1:30" ht="20.149999999999999" customHeight="1">
      <c r="A11" s="219"/>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spans="1:30" ht="20.149999999999999"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row>
    <row r="13" spans="1:30" ht="19.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row>
    <row r="14" spans="1:30" ht="51.75" customHeight="1">
      <c r="A14" s="381" t="s">
        <v>183</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218"/>
    </row>
    <row r="15" spans="1:30" ht="13.5" customHeight="1">
      <c r="A15" s="216"/>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row>
    <row r="16" spans="1:30" ht="13.5" customHeight="1">
      <c r="A16" s="216"/>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row>
    <row r="17" spans="1:27" ht="13.5" customHeight="1">
      <c r="A17" s="216"/>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row>
    <row r="18" spans="1:27" ht="13.5" customHeight="1">
      <c r="A18" s="216"/>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row>
    <row r="19" spans="1:27" ht="13.5" customHeight="1">
      <c r="A19" s="216"/>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row>
    <row r="20" spans="1:27" ht="13.5" customHeight="1">
      <c r="A20" s="216"/>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row>
    <row r="21" spans="1:27" ht="13.5" customHeight="1">
      <c r="A21" s="21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row>
    <row r="22" spans="1:27" ht="13.5" customHeight="1">
      <c r="A22" s="216"/>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row>
    <row r="23" spans="1:27" ht="13.5" customHeight="1">
      <c r="A23" s="216"/>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row>
    <row r="24" spans="1:27" ht="13.5" customHeight="1">
      <c r="A24" s="216"/>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row>
    <row r="25" spans="1:27" ht="13.5" customHeight="1">
      <c r="A25" s="216"/>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row>
    <row r="26" spans="1:27" ht="13.5" customHeight="1">
      <c r="A26" s="216"/>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row>
    <row r="27" spans="1:27" ht="13.5" customHeight="1">
      <c r="A27" s="216"/>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1:27" ht="13.5" customHeight="1">
      <c r="A28" s="216"/>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row>
    <row r="29" spans="1:27" ht="10.5" customHeight="1">
      <c r="A29" s="216"/>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row>
    <row r="30" spans="1:27" ht="20.149999999999999" customHeight="1">
      <c r="A30" s="2" t="s">
        <v>42</v>
      </c>
    </row>
    <row r="31" spans="1:27" ht="20.149999999999999" customHeight="1" thickBot="1">
      <c r="B31" t="s">
        <v>106</v>
      </c>
    </row>
    <row r="32" spans="1:27" ht="20.149999999999999" customHeight="1" thickBot="1">
      <c r="B32" s="5" t="s">
        <v>19</v>
      </c>
      <c r="C32" s="354" t="s">
        <v>292</v>
      </c>
      <c r="D32" s="355"/>
      <c r="E32" s="355"/>
      <c r="F32" s="355"/>
      <c r="G32" s="355"/>
      <c r="H32" s="355"/>
      <c r="I32" s="355"/>
      <c r="J32" s="355"/>
      <c r="K32" s="355"/>
      <c r="L32" s="356"/>
    </row>
    <row r="34" spans="1:30" ht="20.149999999999999" customHeight="1">
      <c r="A34" s="2" t="s">
        <v>43</v>
      </c>
    </row>
    <row r="35" spans="1:30" ht="20.149999999999999" customHeight="1" thickBot="1">
      <c r="B35" s="216" t="s">
        <v>108</v>
      </c>
    </row>
    <row r="36" spans="1:30" ht="20.149999999999999" customHeight="1">
      <c r="B36" s="6" t="s">
        <v>25</v>
      </c>
      <c r="C36" s="357" t="s">
        <v>0</v>
      </c>
      <c r="D36" s="357"/>
      <c r="E36" s="357"/>
      <c r="F36" s="357"/>
      <c r="G36" s="357"/>
      <c r="H36" s="357"/>
      <c r="I36" s="357"/>
      <c r="J36" s="357"/>
      <c r="K36" s="357"/>
      <c r="L36" s="358"/>
      <c r="M36" s="359" t="s">
        <v>293</v>
      </c>
      <c r="N36" s="360"/>
      <c r="O36" s="360"/>
      <c r="P36" s="360"/>
      <c r="Q36" s="360"/>
      <c r="R36" s="360"/>
      <c r="S36" s="360"/>
      <c r="T36" s="360"/>
      <c r="U36" s="360"/>
      <c r="V36" s="360"/>
      <c r="W36" s="361"/>
      <c r="X36" s="362"/>
    </row>
    <row r="37" spans="1:30" ht="20.149999999999999" customHeight="1" thickBot="1">
      <c r="B37" s="7"/>
      <c r="C37" s="357" t="s">
        <v>27</v>
      </c>
      <c r="D37" s="357"/>
      <c r="E37" s="357"/>
      <c r="F37" s="357"/>
      <c r="G37" s="357"/>
      <c r="H37" s="357"/>
      <c r="I37" s="357"/>
      <c r="J37" s="357"/>
      <c r="K37" s="357"/>
      <c r="L37" s="358"/>
      <c r="M37" s="363" t="s">
        <v>294</v>
      </c>
      <c r="N37" s="364"/>
      <c r="O37" s="364"/>
      <c r="P37" s="364"/>
      <c r="Q37" s="364"/>
      <c r="R37" s="364"/>
      <c r="S37" s="364"/>
      <c r="T37" s="364"/>
      <c r="U37" s="365"/>
      <c r="V37" s="365"/>
      <c r="W37" s="366"/>
      <c r="X37" s="367"/>
      <c r="AD37" t="s">
        <v>28</v>
      </c>
    </row>
    <row r="38" spans="1:30" ht="20.149999999999999" customHeight="1" thickBot="1">
      <c r="B38" s="6" t="s">
        <v>29</v>
      </c>
      <c r="C38" s="357" t="s">
        <v>30</v>
      </c>
      <c r="D38" s="357"/>
      <c r="E38" s="357"/>
      <c r="F38" s="357"/>
      <c r="G38" s="357"/>
      <c r="H38" s="357"/>
      <c r="I38" s="357"/>
      <c r="J38" s="357"/>
      <c r="K38" s="357"/>
      <c r="L38" s="358"/>
      <c r="M38" s="291">
        <v>2</v>
      </c>
      <c r="N38" s="292">
        <v>5</v>
      </c>
      <c r="O38" s="292">
        <v>7</v>
      </c>
      <c r="P38" s="8" t="s">
        <v>31</v>
      </c>
      <c r="Q38" s="292">
        <v>0</v>
      </c>
      <c r="R38" s="292">
        <v>0</v>
      </c>
      <c r="S38" s="292">
        <v>3</v>
      </c>
      <c r="T38" s="293">
        <v>1</v>
      </c>
      <c r="U38" s="9"/>
      <c r="V38" s="10"/>
      <c r="W38" s="10"/>
      <c r="X38" s="10"/>
      <c r="AD38" t="str">
        <f>CONCATENATE(M38,N38,O38,P38,Q38,R38,S38,T38)</f>
        <v>257－0031</v>
      </c>
    </row>
    <row r="39" spans="1:30" ht="20.149999999999999" customHeight="1">
      <c r="B39" s="11"/>
      <c r="C39" s="357" t="s">
        <v>32</v>
      </c>
      <c r="D39" s="357"/>
      <c r="E39" s="357"/>
      <c r="F39" s="357"/>
      <c r="G39" s="357"/>
      <c r="H39" s="357"/>
      <c r="I39" s="357"/>
      <c r="J39" s="357"/>
      <c r="K39" s="357"/>
      <c r="L39" s="358"/>
      <c r="M39" s="363" t="s">
        <v>295</v>
      </c>
      <c r="N39" s="364"/>
      <c r="O39" s="364"/>
      <c r="P39" s="364"/>
      <c r="Q39" s="364"/>
      <c r="R39" s="364"/>
      <c r="S39" s="364"/>
      <c r="T39" s="364"/>
      <c r="U39" s="396"/>
      <c r="V39" s="396"/>
      <c r="W39" s="397"/>
      <c r="X39" s="398"/>
    </row>
    <row r="40" spans="1:30" ht="20.149999999999999" customHeight="1">
      <c r="B40" s="7"/>
      <c r="C40" s="357" t="s">
        <v>33</v>
      </c>
      <c r="D40" s="357"/>
      <c r="E40" s="357"/>
      <c r="F40" s="357"/>
      <c r="G40" s="357"/>
      <c r="H40" s="357"/>
      <c r="I40" s="357"/>
      <c r="J40" s="357"/>
      <c r="K40" s="357"/>
      <c r="L40" s="358"/>
      <c r="M40" s="363" t="s">
        <v>296</v>
      </c>
      <c r="N40" s="364"/>
      <c r="O40" s="364"/>
      <c r="P40" s="364"/>
      <c r="Q40" s="364"/>
      <c r="R40" s="364"/>
      <c r="S40" s="364"/>
      <c r="T40" s="364"/>
      <c r="U40" s="364"/>
      <c r="V40" s="364"/>
      <c r="W40" s="372"/>
      <c r="X40" s="373"/>
    </row>
    <row r="41" spans="1:30" ht="20.149999999999999" customHeight="1">
      <c r="A41" s="217"/>
      <c r="B41" s="220" t="s">
        <v>184</v>
      </c>
      <c r="C41" s="383" t="s">
        <v>179</v>
      </c>
      <c r="D41" s="383"/>
      <c r="E41" s="383"/>
      <c r="F41" s="383"/>
      <c r="G41" s="383"/>
      <c r="H41" s="383"/>
      <c r="I41" s="383"/>
      <c r="J41" s="383"/>
      <c r="K41" s="383"/>
      <c r="L41" s="384"/>
      <c r="M41" s="375" t="s">
        <v>297</v>
      </c>
      <c r="N41" s="376"/>
      <c r="O41" s="376"/>
      <c r="P41" s="376"/>
      <c r="Q41" s="376"/>
      <c r="R41" s="376"/>
      <c r="S41" s="376"/>
      <c r="T41" s="376"/>
      <c r="U41" s="376"/>
      <c r="V41" s="376"/>
      <c r="W41" s="377"/>
      <c r="X41" s="378"/>
      <c r="Y41" s="217"/>
      <c r="Z41" s="217"/>
      <c r="AA41" s="217"/>
    </row>
    <row r="42" spans="1:30" ht="20.149999999999999" customHeight="1">
      <c r="A42" s="217"/>
      <c r="B42" s="221"/>
      <c r="C42" s="383" t="s">
        <v>34</v>
      </c>
      <c r="D42" s="383"/>
      <c r="E42" s="383"/>
      <c r="F42" s="383"/>
      <c r="G42" s="383"/>
      <c r="H42" s="383"/>
      <c r="I42" s="383"/>
      <c r="J42" s="383"/>
      <c r="K42" s="383"/>
      <c r="L42" s="384"/>
      <c r="M42" s="385" t="s">
        <v>298</v>
      </c>
      <c r="N42" s="386"/>
      <c r="O42" s="386"/>
      <c r="P42" s="386"/>
      <c r="Q42" s="386"/>
      <c r="R42" s="386"/>
      <c r="S42" s="386"/>
      <c r="T42" s="386"/>
      <c r="U42" s="386"/>
      <c r="V42" s="386"/>
      <c r="W42" s="387"/>
      <c r="X42" s="388"/>
      <c r="Y42" s="217"/>
      <c r="Z42" s="217"/>
      <c r="AA42" s="217"/>
    </row>
    <row r="43" spans="1:30" ht="20.149999999999999" customHeight="1">
      <c r="B43" s="403" t="s">
        <v>35</v>
      </c>
      <c r="C43" s="357" t="s">
        <v>36</v>
      </c>
      <c r="D43" s="357"/>
      <c r="E43" s="357"/>
      <c r="F43" s="357"/>
      <c r="G43" s="357"/>
      <c r="H43" s="357"/>
      <c r="I43" s="357"/>
      <c r="J43" s="357"/>
      <c r="K43" s="357"/>
      <c r="L43" s="358"/>
      <c r="M43" s="363" t="s">
        <v>299</v>
      </c>
      <c r="N43" s="364"/>
      <c r="O43" s="364"/>
      <c r="P43" s="364"/>
      <c r="Q43" s="364"/>
      <c r="R43" s="364"/>
      <c r="S43" s="364"/>
      <c r="T43" s="364"/>
      <c r="U43" s="364"/>
      <c r="V43" s="364"/>
      <c r="W43" s="372"/>
      <c r="X43" s="373"/>
    </row>
    <row r="44" spans="1:30" ht="20.149999999999999" customHeight="1">
      <c r="B44" s="404"/>
      <c r="C44" s="374" t="s">
        <v>34</v>
      </c>
      <c r="D44" s="374"/>
      <c r="E44" s="374"/>
      <c r="F44" s="374"/>
      <c r="G44" s="374"/>
      <c r="H44" s="374"/>
      <c r="I44" s="374"/>
      <c r="J44" s="374"/>
      <c r="K44" s="374"/>
      <c r="L44" s="374"/>
      <c r="M44" s="375" t="s">
        <v>298</v>
      </c>
      <c r="N44" s="376"/>
      <c r="O44" s="376"/>
      <c r="P44" s="376"/>
      <c r="Q44" s="376"/>
      <c r="R44" s="376"/>
      <c r="S44" s="376"/>
      <c r="T44" s="376"/>
      <c r="U44" s="376"/>
      <c r="V44" s="376"/>
      <c r="W44" s="377"/>
      <c r="X44" s="378"/>
    </row>
    <row r="45" spans="1:30" ht="20.149999999999999" customHeight="1">
      <c r="B45" s="6" t="s">
        <v>23</v>
      </c>
      <c r="C45" s="357" t="s">
        <v>11</v>
      </c>
      <c r="D45" s="357"/>
      <c r="E45" s="357"/>
      <c r="F45" s="357"/>
      <c r="G45" s="357"/>
      <c r="H45" s="357"/>
      <c r="I45" s="357"/>
      <c r="J45" s="357"/>
      <c r="K45" s="357"/>
      <c r="L45" s="358"/>
      <c r="M45" s="395" t="s">
        <v>300</v>
      </c>
      <c r="N45" s="396"/>
      <c r="O45" s="396"/>
      <c r="P45" s="396"/>
      <c r="Q45" s="396"/>
      <c r="R45" s="396"/>
      <c r="S45" s="396"/>
      <c r="T45" s="396"/>
      <c r="U45" s="396"/>
      <c r="V45" s="396"/>
      <c r="W45" s="397"/>
      <c r="X45" s="398"/>
    </row>
    <row r="46" spans="1:30" ht="20.149999999999999" customHeight="1" thickBot="1">
      <c r="B46" s="12"/>
      <c r="C46" s="357" t="s">
        <v>37</v>
      </c>
      <c r="D46" s="357"/>
      <c r="E46" s="357"/>
      <c r="F46" s="357"/>
      <c r="G46" s="357"/>
      <c r="H46" s="357"/>
      <c r="I46" s="357"/>
      <c r="J46" s="357"/>
      <c r="K46" s="357"/>
      <c r="L46" s="358"/>
      <c r="M46" s="399" t="s">
        <v>301</v>
      </c>
      <c r="N46" s="400"/>
      <c r="O46" s="400"/>
      <c r="P46" s="400"/>
      <c r="Q46" s="400"/>
      <c r="R46" s="400"/>
      <c r="S46" s="400"/>
      <c r="T46" s="400"/>
      <c r="U46" s="400"/>
      <c r="V46" s="400"/>
      <c r="W46" s="401"/>
      <c r="X46" s="402"/>
    </row>
    <row r="48" spans="1:30" ht="20.149999999999999" customHeight="1">
      <c r="A48" s="2" t="s">
        <v>38</v>
      </c>
    </row>
    <row r="49" spans="2:28" ht="20.149999999999999" customHeight="1">
      <c r="B49" t="s">
        <v>108</v>
      </c>
      <c r="X49" s="13"/>
    </row>
    <row r="50" spans="2:28" ht="13">
      <c r="B50" s="14"/>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row>
    <row r="51" spans="2:28" ht="28.5" customHeight="1">
      <c r="B51" s="392" t="s">
        <v>39</v>
      </c>
      <c r="C51" s="393" t="s">
        <v>80</v>
      </c>
      <c r="D51" s="392"/>
      <c r="E51" s="392"/>
      <c r="F51" s="392"/>
      <c r="G51" s="392"/>
      <c r="H51" s="392"/>
      <c r="I51" s="392"/>
      <c r="J51" s="392"/>
      <c r="K51" s="392"/>
      <c r="L51" s="392"/>
      <c r="M51" s="392" t="s">
        <v>40</v>
      </c>
      <c r="N51" s="392"/>
      <c r="O51" s="392"/>
      <c r="P51" s="392"/>
      <c r="Q51" s="392"/>
      <c r="R51" s="410" t="s">
        <v>49</v>
      </c>
      <c r="S51" s="411"/>
      <c r="T51" s="411"/>
      <c r="U51" s="411"/>
      <c r="V51" s="411"/>
      <c r="W51" s="412"/>
      <c r="X51" s="392" t="s">
        <v>41</v>
      </c>
      <c r="Y51" s="392" t="s">
        <v>7</v>
      </c>
      <c r="Z51" s="15"/>
      <c r="AA51" s="15"/>
      <c r="AB51" s="15"/>
    </row>
    <row r="52" spans="2:28" ht="28.5" customHeight="1" thickBot="1">
      <c r="B52" s="392"/>
      <c r="C52" s="394"/>
      <c r="D52" s="394"/>
      <c r="E52" s="394"/>
      <c r="F52" s="394"/>
      <c r="G52" s="394"/>
      <c r="H52" s="394"/>
      <c r="I52" s="394"/>
      <c r="J52" s="394"/>
      <c r="K52" s="394"/>
      <c r="L52" s="394"/>
      <c r="M52" s="394"/>
      <c r="N52" s="394"/>
      <c r="O52" s="394"/>
      <c r="P52" s="394"/>
      <c r="Q52" s="394"/>
      <c r="R52" s="408" t="s">
        <v>50</v>
      </c>
      <c r="S52" s="394"/>
      <c r="T52" s="394"/>
      <c r="U52" s="394"/>
      <c r="V52" s="394"/>
      <c r="W52" s="16" t="s">
        <v>51</v>
      </c>
      <c r="X52" s="394"/>
      <c r="Y52" s="394"/>
      <c r="Z52" s="4"/>
      <c r="AA52" s="4"/>
      <c r="AB52" s="13"/>
    </row>
    <row r="53" spans="2:28" ht="38.25" customHeight="1">
      <c r="B53" s="17">
        <v>1</v>
      </c>
      <c r="C53" s="389">
        <v>1412801399</v>
      </c>
      <c r="D53" s="390"/>
      <c r="E53" s="390"/>
      <c r="F53" s="390"/>
      <c r="G53" s="390"/>
      <c r="H53" s="390"/>
      <c r="I53" s="390"/>
      <c r="J53" s="390"/>
      <c r="K53" s="390"/>
      <c r="L53" s="391"/>
      <c r="M53" s="409" t="s">
        <v>292</v>
      </c>
      <c r="N53" s="409"/>
      <c r="O53" s="409"/>
      <c r="P53" s="409"/>
      <c r="Q53" s="409"/>
      <c r="R53" s="409" t="s">
        <v>302</v>
      </c>
      <c r="S53" s="409"/>
      <c r="T53" s="409"/>
      <c r="U53" s="409"/>
      <c r="V53" s="409"/>
      <c r="W53" s="294" t="s">
        <v>310</v>
      </c>
      <c r="X53" s="295" t="s">
        <v>304</v>
      </c>
      <c r="Y53" s="296" t="s">
        <v>58</v>
      </c>
      <c r="Z53" s="18"/>
      <c r="AA53" s="18"/>
      <c r="AB53" s="19"/>
    </row>
    <row r="54" spans="2:28" ht="38.25" customHeight="1">
      <c r="B54" s="5">
        <f>B53+1</f>
        <v>2</v>
      </c>
      <c r="C54" s="405">
        <v>1412801399</v>
      </c>
      <c r="D54" s="406"/>
      <c r="E54" s="406"/>
      <c r="F54" s="406"/>
      <c r="G54" s="406"/>
      <c r="H54" s="406"/>
      <c r="I54" s="406"/>
      <c r="J54" s="406"/>
      <c r="K54" s="406"/>
      <c r="L54" s="407"/>
      <c r="M54" s="368" t="s">
        <v>292</v>
      </c>
      <c r="N54" s="368"/>
      <c r="O54" s="368"/>
      <c r="P54" s="368"/>
      <c r="Q54" s="368"/>
      <c r="R54" s="368" t="s">
        <v>303</v>
      </c>
      <c r="S54" s="368"/>
      <c r="T54" s="368"/>
      <c r="U54" s="368"/>
      <c r="V54" s="368"/>
      <c r="W54" s="297" t="s">
        <v>311</v>
      </c>
      <c r="X54" s="298" t="s">
        <v>305</v>
      </c>
      <c r="Y54" s="299" t="s">
        <v>59</v>
      </c>
      <c r="Z54" s="18"/>
      <c r="AA54" s="18"/>
      <c r="AB54" s="19"/>
    </row>
    <row r="55" spans="2:28" ht="38.25" customHeight="1">
      <c r="B55" s="5">
        <f t="shared" ref="B55:B118" si="0">B54+1</f>
        <v>3</v>
      </c>
      <c r="C55" s="405">
        <v>1412801399</v>
      </c>
      <c r="D55" s="406"/>
      <c r="E55" s="406"/>
      <c r="F55" s="406"/>
      <c r="G55" s="406"/>
      <c r="H55" s="406"/>
      <c r="I55" s="406"/>
      <c r="J55" s="406"/>
      <c r="K55" s="406"/>
      <c r="L55" s="407"/>
      <c r="M55" s="368" t="s">
        <v>292</v>
      </c>
      <c r="N55" s="368"/>
      <c r="O55" s="368"/>
      <c r="P55" s="368"/>
      <c r="Q55" s="368"/>
      <c r="R55" s="368" t="s">
        <v>303</v>
      </c>
      <c r="S55" s="368"/>
      <c r="T55" s="368"/>
      <c r="U55" s="368"/>
      <c r="V55" s="368"/>
      <c r="W55" s="297" t="s">
        <v>311</v>
      </c>
      <c r="X55" s="298" t="s">
        <v>305</v>
      </c>
      <c r="Y55" s="300" t="s">
        <v>60</v>
      </c>
      <c r="Z55" s="18"/>
      <c r="AA55" s="18"/>
      <c r="AB55" s="19"/>
    </row>
    <row r="56" spans="2:28" ht="38.25" customHeight="1">
      <c r="B56" s="5">
        <f t="shared" si="0"/>
        <v>4</v>
      </c>
      <c r="C56" s="405">
        <v>1412801399</v>
      </c>
      <c r="D56" s="406"/>
      <c r="E56" s="406"/>
      <c r="F56" s="406"/>
      <c r="G56" s="406"/>
      <c r="H56" s="406"/>
      <c r="I56" s="406"/>
      <c r="J56" s="406"/>
      <c r="K56" s="406"/>
      <c r="L56" s="407"/>
      <c r="M56" s="368" t="s">
        <v>292</v>
      </c>
      <c r="N56" s="368"/>
      <c r="O56" s="368"/>
      <c r="P56" s="368"/>
      <c r="Q56" s="368"/>
      <c r="R56" s="368" t="s">
        <v>303</v>
      </c>
      <c r="S56" s="368"/>
      <c r="T56" s="368"/>
      <c r="U56" s="368"/>
      <c r="V56" s="368"/>
      <c r="W56" s="297" t="s">
        <v>311</v>
      </c>
      <c r="X56" s="298" t="s">
        <v>305</v>
      </c>
      <c r="Y56" s="300" t="s">
        <v>61</v>
      </c>
      <c r="Z56" s="18"/>
      <c r="AA56" s="18"/>
      <c r="AB56" s="19"/>
    </row>
    <row r="57" spans="2:28" ht="38.25" customHeight="1">
      <c r="B57" s="5">
        <f t="shared" si="0"/>
        <v>5</v>
      </c>
      <c r="C57" s="405"/>
      <c r="D57" s="406"/>
      <c r="E57" s="406"/>
      <c r="F57" s="406"/>
      <c r="G57" s="406"/>
      <c r="H57" s="406"/>
      <c r="I57" s="406"/>
      <c r="J57" s="406"/>
      <c r="K57" s="406"/>
      <c r="L57" s="407"/>
      <c r="M57" s="368"/>
      <c r="N57" s="368"/>
      <c r="O57" s="368"/>
      <c r="P57" s="368"/>
      <c r="Q57" s="368"/>
      <c r="R57" s="368"/>
      <c r="S57" s="368"/>
      <c r="T57" s="368"/>
      <c r="U57" s="368"/>
      <c r="V57" s="368"/>
      <c r="W57" s="297"/>
      <c r="X57" s="298"/>
      <c r="Y57" s="300"/>
      <c r="Z57" s="18"/>
      <c r="AA57" s="18"/>
      <c r="AB57" s="19"/>
    </row>
    <row r="58" spans="2:28" ht="38.25" customHeight="1">
      <c r="B58" s="5">
        <f t="shared" si="0"/>
        <v>6</v>
      </c>
      <c r="C58" s="405"/>
      <c r="D58" s="406"/>
      <c r="E58" s="406"/>
      <c r="F58" s="406"/>
      <c r="G58" s="406"/>
      <c r="H58" s="406"/>
      <c r="I58" s="406"/>
      <c r="J58" s="406"/>
      <c r="K58" s="406"/>
      <c r="L58" s="407"/>
      <c r="M58" s="368"/>
      <c r="N58" s="368"/>
      <c r="O58" s="368"/>
      <c r="P58" s="368"/>
      <c r="Q58" s="368"/>
      <c r="R58" s="369"/>
      <c r="S58" s="370"/>
      <c r="T58" s="370"/>
      <c r="U58" s="370"/>
      <c r="V58" s="371"/>
      <c r="W58" s="297"/>
      <c r="X58" s="298"/>
      <c r="Y58" s="300"/>
      <c r="Z58" s="18"/>
      <c r="AA58" s="18"/>
      <c r="AB58" s="19"/>
    </row>
    <row r="59" spans="2:28" ht="38.25" customHeight="1">
      <c r="B59" s="5">
        <f t="shared" si="0"/>
        <v>7</v>
      </c>
      <c r="C59" s="405"/>
      <c r="D59" s="406"/>
      <c r="E59" s="406"/>
      <c r="F59" s="406"/>
      <c r="G59" s="406"/>
      <c r="H59" s="406"/>
      <c r="I59" s="406"/>
      <c r="J59" s="406"/>
      <c r="K59" s="406"/>
      <c r="L59" s="407"/>
      <c r="M59" s="368"/>
      <c r="N59" s="368"/>
      <c r="O59" s="368"/>
      <c r="P59" s="368"/>
      <c r="Q59" s="368"/>
      <c r="R59" s="369"/>
      <c r="S59" s="370"/>
      <c r="T59" s="370"/>
      <c r="U59" s="370"/>
      <c r="V59" s="371"/>
      <c r="W59" s="297"/>
      <c r="X59" s="298"/>
      <c r="Y59" s="300"/>
      <c r="Z59" s="18"/>
      <c r="AA59" s="18"/>
      <c r="AB59" s="19"/>
    </row>
    <row r="60" spans="2:28" ht="38.25" customHeight="1">
      <c r="B60" s="5">
        <f t="shared" si="0"/>
        <v>8</v>
      </c>
      <c r="C60" s="405"/>
      <c r="D60" s="406"/>
      <c r="E60" s="406"/>
      <c r="F60" s="406"/>
      <c r="G60" s="406"/>
      <c r="H60" s="406"/>
      <c r="I60" s="406"/>
      <c r="J60" s="406"/>
      <c r="K60" s="406"/>
      <c r="L60" s="407"/>
      <c r="M60" s="368"/>
      <c r="N60" s="368"/>
      <c r="O60" s="368"/>
      <c r="P60" s="368"/>
      <c r="Q60" s="368"/>
      <c r="R60" s="368"/>
      <c r="S60" s="368"/>
      <c r="T60" s="368"/>
      <c r="U60" s="368"/>
      <c r="V60" s="368"/>
      <c r="W60" s="297"/>
      <c r="X60" s="298"/>
      <c r="Y60" s="300"/>
      <c r="Z60" s="18"/>
      <c r="AA60" s="18"/>
      <c r="AB60" s="19"/>
    </row>
    <row r="61" spans="2:28" ht="38.25" customHeight="1">
      <c r="B61" s="5">
        <f t="shared" si="0"/>
        <v>9</v>
      </c>
      <c r="C61" s="405"/>
      <c r="D61" s="406"/>
      <c r="E61" s="406"/>
      <c r="F61" s="406"/>
      <c r="G61" s="406"/>
      <c r="H61" s="406"/>
      <c r="I61" s="406"/>
      <c r="J61" s="406"/>
      <c r="K61" s="406"/>
      <c r="L61" s="407"/>
      <c r="M61" s="368"/>
      <c r="N61" s="368"/>
      <c r="O61" s="368"/>
      <c r="P61" s="368"/>
      <c r="Q61" s="368"/>
      <c r="R61" s="368"/>
      <c r="S61" s="368"/>
      <c r="T61" s="368"/>
      <c r="U61" s="368"/>
      <c r="V61" s="368"/>
      <c r="W61" s="297"/>
      <c r="X61" s="298"/>
      <c r="Y61" s="300"/>
      <c r="Z61" s="18"/>
      <c r="AA61" s="18"/>
      <c r="AB61" s="19"/>
    </row>
    <row r="62" spans="2:28" ht="38.25" customHeight="1">
      <c r="B62" s="5">
        <f t="shared" si="0"/>
        <v>10</v>
      </c>
      <c r="C62" s="405"/>
      <c r="D62" s="406"/>
      <c r="E62" s="406"/>
      <c r="F62" s="406"/>
      <c r="G62" s="406"/>
      <c r="H62" s="406"/>
      <c r="I62" s="406"/>
      <c r="J62" s="406"/>
      <c r="K62" s="406"/>
      <c r="L62" s="407"/>
      <c r="M62" s="368"/>
      <c r="N62" s="368"/>
      <c r="O62" s="368"/>
      <c r="P62" s="368"/>
      <c r="Q62" s="368"/>
      <c r="R62" s="368"/>
      <c r="S62" s="368"/>
      <c r="T62" s="368"/>
      <c r="U62" s="368"/>
      <c r="V62" s="368"/>
      <c r="W62" s="297"/>
      <c r="X62" s="298"/>
      <c r="Y62" s="300"/>
      <c r="Z62" s="18"/>
      <c r="AA62" s="18"/>
      <c r="AB62" s="19"/>
    </row>
    <row r="63" spans="2:28" ht="38.25" customHeight="1">
      <c r="B63" s="5">
        <f t="shared" si="0"/>
        <v>11</v>
      </c>
      <c r="C63" s="405"/>
      <c r="D63" s="406"/>
      <c r="E63" s="406"/>
      <c r="F63" s="406"/>
      <c r="G63" s="406"/>
      <c r="H63" s="406"/>
      <c r="I63" s="406"/>
      <c r="J63" s="406"/>
      <c r="K63" s="406"/>
      <c r="L63" s="407"/>
      <c r="M63" s="368"/>
      <c r="N63" s="368"/>
      <c r="O63" s="368"/>
      <c r="P63" s="368"/>
      <c r="Q63" s="368"/>
      <c r="R63" s="368"/>
      <c r="S63" s="368"/>
      <c r="T63" s="368"/>
      <c r="U63" s="368"/>
      <c r="V63" s="368"/>
      <c r="W63" s="297"/>
      <c r="X63" s="298"/>
      <c r="Y63" s="300"/>
      <c r="Z63" s="18"/>
      <c r="AA63" s="18"/>
      <c r="AB63" s="19"/>
    </row>
    <row r="64" spans="2:28" ht="38.25" customHeight="1">
      <c r="B64" s="5">
        <f t="shared" si="0"/>
        <v>12</v>
      </c>
      <c r="C64" s="405"/>
      <c r="D64" s="406"/>
      <c r="E64" s="406"/>
      <c r="F64" s="406"/>
      <c r="G64" s="406"/>
      <c r="H64" s="406"/>
      <c r="I64" s="406"/>
      <c r="J64" s="406"/>
      <c r="K64" s="406"/>
      <c r="L64" s="407"/>
      <c r="M64" s="368"/>
      <c r="N64" s="368"/>
      <c r="O64" s="368"/>
      <c r="P64" s="368"/>
      <c r="Q64" s="368"/>
      <c r="R64" s="368"/>
      <c r="S64" s="368"/>
      <c r="T64" s="368"/>
      <c r="U64" s="368"/>
      <c r="V64" s="368"/>
      <c r="W64" s="297"/>
      <c r="X64" s="298"/>
      <c r="Y64" s="300"/>
      <c r="Z64" s="18"/>
      <c r="AA64" s="18"/>
      <c r="AB64" s="19"/>
    </row>
    <row r="65" spans="2:28" ht="38.25" customHeight="1">
      <c r="B65" s="5">
        <f t="shared" si="0"/>
        <v>13</v>
      </c>
      <c r="C65" s="405"/>
      <c r="D65" s="406"/>
      <c r="E65" s="406"/>
      <c r="F65" s="406"/>
      <c r="G65" s="406"/>
      <c r="H65" s="406"/>
      <c r="I65" s="406"/>
      <c r="J65" s="406"/>
      <c r="K65" s="406"/>
      <c r="L65" s="407"/>
      <c r="M65" s="368"/>
      <c r="N65" s="368"/>
      <c r="O65" s="368"/>
      <c r="P65" s="368"/>
      <c r="Q65" s="368"/>
      <c r="R65" s="368"/>
      <c r="S65" s="368"/>
      <c r="T65" s="368"/>
      <c r="U65" s="368"/>
      <c r="V65" s="368"/>
      <c r="W65" s="297"/>
      <c r="X65" s="298"/>
      <c r="Y65" s="300"/>
      <c r="Z65" s="18"/>
      <c r="AA65" s="18"/>
      <c r="AB65" s="19"/>
    </row>
    <row r="66" spans="2:28" ht="38.25" customHeight="1">
      <c r="B66" s="5">
        <f t="shared" si="0"/>
        <v>14</v>
      </c>
      <c r="C66" s="405"/>
      <c r="D66" s="406"/>
      <c r="E66" s="406"/>
      <c r="F66" s="406"/>
      <c r="G66" s="406"/>
      <c r="H66" s="406"/>
      <c r="I66" s="406"/>
      <c r="J66" s="406"/>
      <c r="K66" s="406"/>
      <c r="L66" s="407"/>
      <c r="M66" s="368"/>
      <c r="N66" s="368"/>
      <c r="O66" s="368"/>
      <c r="P66" s="368"/>
      <c r="Q66" s="368"/>
      <c r="R66" s="368"/>
      <c r="S66" s="368"/>
      <c r="T66" s="368"/>
      <c r="U66" s="368"/>
      <c r="V66" s="368"/>
      <c r="W66" s="297"/>
      <c r="X66" s="298"/>
      <c r="Y66" s="300"/>
      <c r="Z66" s="18"/>
      <c r="AA66" s="18"/>
      <c r="AB66" s="19"/>
    </row>
    <row r="67" spans="2:28" ht="38.25" customHeight="1">
      <c r="B67" s="5">
        <f t="shared" si="0"/>
        <v>15</v>
      </c>
      <c r="C67" s="405"/>
      <c r="D67" s="406"/>
      <c r="E67" s="406"/>
      <c r="F67" s="406"/>
      <c r="G67" s="406"/>
      <c r="H67" s="406"/>
      <c r="I67" s="406"/>
      <c r="J67" s="406"/>
      <c r="K67" s="406"/>
      <c r="L67" s="407"/>
      <c r="M67" s="368"/>
      <c r="N67" s="368"/>
      <c r="O67" s="368"/>
      <c r="P67" s="368"/>
      <c r="Q67" s="368"/>
      <c r="R67" s="368"/>
      <c r="S67" s="368"/>
      <c r="T67" s="368"/>
      <c r="U67" s="368"/>
      <c r="V67" s="368"/>
      <c r="W67" s="297"/>
      <c r="X67" s="298"/>
      <c r="Y67" s="300"/>
      <c r="Z67" s="18"/>
      <c r="AA67" s="18"/>
      <c r="AB67" s="19"/>
    </row>
    <row r="68" spans="2:28" ht="38.25" customHeight="1">
      <c r="B68" s="5">
        <f t="shared" si="0"/>
        <v>16</v>
      </c>
      <c r="C68" s="405"/>
      <c r="D68" s="406"/>
      <c r="E68" s="406"/>
      <c r="F68" s="406"/>
      <c r="G68" s="406"/>
      <c r="H68" s="406"/>
      <c r="I68" s="406"/>
      <c r="J68" s="406"/>
      <c r="K68" s="406"/>
      <c r="L68" s="407"/>
      <c r="M68" s="368"/>
      <c r="N68" s="368"/>
      <c r="O68" s="368"/>
      <c r="P68" s="368"/>
      <c r="Q68" s="368"/>
      <c r="R68" s="368"/>
      <c r="S68" s="368"/>
      <c r="T68" s="368"/>
      <c r="U68" s="368"/>
      <c r="V68" s="368"/>
      <c r="W68" s="297"/>
      <c r="X68" s="298"/>
      <c r="Y68" s="300"/>
      <c r="Z68" s="18"/>
      <c r="AA68" s="18"/>
      <c r="AB68" s="19"/>
    </row>
    <row r="69" spans="2:28" ht="38.25" customHeight="1">
      <c r="B69" s="5">
        <f t="shared" si="0"/>
        <v>17</v>
      </c>
      <c r="C69" s="405"/>
      <c r="D69" s="406"/>
      <c r="E69" s="406"/>
      <c r="F69" s="406"/>
      <c r="G69" s="406"/>
      <c r="H69" s="406"/>
      <c r="I69" s="406"/>
      <c r="J69" s="406"/>
      <c r="K69" s="406"/>
      <c r="L69" s="407"/>
      <c r="M69" s="368"/>
      <c r="N69" s="368"/>
      <c r="O69" s="368"/>
      <c r="P69" s="368"/>
      <c r="Q69" s="368"/>
      <c r="R69" s="368"/>
      <c r="S69" s="368"/>
      <c r="T69" s="368"/>
      <c r="U69" s="368"/>
      <c r="V69" s="368"/>
      <c r="W69" s="297"/>
      <c r="X69" s="298"/>
      <c r="Y69" s="300"/>
      <c r="Z69" s="18"/>
      <c r="AA69" s="18"/>
      <c r="AB69" s="19"/>
    </row>
    <row r="70" spans="2:28" ht="38.25" customHeight="1">
      <c r="B70" s="5">
        <f t="shared" si="0"/>
        <v>18</v>
      </c>
      <c r="C70" s="405"/>
      <c r="D70" s="406"/>
      <c r="E70" s="406"/>
      <c r="F70" s="406"/>
      <c r="G70" s="406"/>
      <c r="H70" s="406"/>
      <c r="I70" s="406"/>
      <c r="J70" s="406"/>
      <c r="K70" s="406"/>
      <c r="L70" s="407"/>
      <c r="M70" s="368"/>
      <c r="N70" s="368"/>
      <c r="O70" s="368"/>
      <c r="P70" s="368"/>
      <c r="Q70" s="368"/>
      <c r="R70" s="368"/>
      <c r="S70" s="368"/>
      <c r="T70" s="368"/>
      <c r="U70" s="368"/>
      <c r="V70" s="368"/>
      <c r="W70" s="297"/>
      <c r="X70" s="298"/>
      <c r="Y70" s="300"/>
      <c r="Z70" s="18"/>
      <c r="AA70" s="18"/>
      <c r="AB70" s="19"/>
    </row>
    <row r="71" spans="2:28" ht="38.25" customHeight="1">
      <c r="B71" s="5">
        <f t="shared" si="0"/>
        <v>19</v>
      </c>
      <c r="C71" s="405"/>
      <c r="D71" s="406"/>
      <c r="E71" s="406"/>
      <c r="F71" s="406"/>
      <c r="G71" s="406"/>
      <c r="H71" s="406"/>
      <c r="I71" s="406"/>
      <c r="J71" s="406"/>
      <c r="K71" s="406"/>
      <c r="L71" s="407"/>
      <c r="M71" s="368"/>
      <c r="N71" s="368"/>
      <c r="O71" s="368"/>
      <c r="P71" s="368"/>
      <c r="Q71" s="368"/>
      <c r="R71" s="368"/>
      <c r="S71" s="368"/>
      <c r="T71" s="368"/>
      <c r="U71" s="368"/>
      <c r="V71" s="368"/>
      <c r="W71" s="297"/>
      <c r="X71" s="298"/>
      <c r="Y71" s="300"/>
      <c r="Z71" s="18"/>
      <c r="AA71" s="18"/>
      <c r="AB71" s="19"/>
    </row>
    <row r="72" spans="2:28" ht="38.25" customHeight="1">
      <c r="B72" s="5">
        <f t="shared" si="0"/>
        <v>20</v>
      </c>
      <c r="C72" s="405"/>
      <c r="D72" s="406"/>
      <c r="E72" s="406"/>
      <c r="F72" s="406"/>
      <c r="G72" s="406"/>
      <c r="H72" s="406"/>
      <c r="I72" s="406"/>
      <c r="J72" s="406"/>
      <c r="K72" s="406"/>
      <c r="L72" s="407"/>
      <c r="M72" s="368"/>
      <c r="N72" s="368"/>
      <c r="O72" s="368"/>
      <c r="P72" s="368"/>
      <c r="Q72" s="368"/>
      <c r="R72" s="368"/>
      <c r="S72" s="368"/>
      <c r="T72" s="368"/>
      <c r="U72" s="368"/>
      <c r="V72" s="368"/>
      <c r="W72" s="297"/>
      <c r="X72" s="298"/>
      <c r="Y72" s="300"/>
      <c r="Z72" s="18"/>
      <c r="AA72" s="18"/>
      <c r="AB72" s="19"/>
    </row>
    <row r="73" spans="2:28" ht="38.25" customHeight="1">
      <c r="B73" s="5">
        <f t="shared" si="0"/>
        <v>21</v>
      </c>
      <c r="C73" s="405"/>
      <c r="D73" s="406"/>
      <c r="E73" s="406"/>
      <c r="F73" s="406"/>
      <c r="G73" s="406"/>
      <c r="H73" s="406"/>
      <c r="I73" s="406"/>
      <c r="J73" s="406"/>
      <c r="K73" s="406"/>
      <c r="L73" s="407"/>
      <c r="M73" s="368"/>
      <c r="N73" s="368"/>
      <c r="O73" s="368"/>
      <c r="P73" s="368"/>
      <c r="Q73" s="368"/>
      <c r="R73" s="368"/>
      <c r="S73" s="368"/>
      <c r="T73" s="368"/>
      <c r="U73" s="368"/>
      <c r="V73" s="368"/>
      <c r="W73" s="297"/>
      <c r="X73" s="298"/>
      <c r="Y73" s="300"/>
      <c r="Z73" s="18"/>
      <c r="AA73" s="18"/>
      <c r="AB73" s="19"/>
    </row>
    <row r="74" spans="2:28" ht="38.25" customHeight="1">
      <c r="B74" s="5">
        <f t="shared" si="0"/>
        <v>22</v>
      </c>
      <c r="C74" s="405"/>
      <c r="D74" s="406"/>
      <c r="E74" s="406"/>
      <c r="F74" s="406"/>
      <c r="G74" s="406"/>
      <c r="H74" s="406"/>
      <c r="I74" s="406"/>
      <c r="J74" s="406"/>
      <c r="K74" s="406"/>
      <c r="L74" s="407"/>
      <c r="M74" s="368"/>
      <c r="N74" s="368"/>
      <c r="O74" s="368"/>
      <c r="P74" s="368"/>
      <c r="Q74" s="368"/>
      <c r="R74" s="368"/>
      <c r="S74" s="368"/>
      <c r="T74" s="368"/>
      <c r="U74" s="368"/>
      <c r="V74" s="368"/>
      <c r="W74" s="297"/>
      <c r="X74" s="298"/>
      <c r="Y74" s="300"/>
      <c r="Z74" s="18"/>
      <c r="AA74" s="18"/>
      <c r="AB74" s="19"/>
    </row>
    <row r="75" spans="2:28" ht="38.25" customHeight="1">
      <c r="B75" s="5">
        <f t="shared" si="0"/>
        <v>23</v>
      </c>
      <c r="C75" s="405"/>
      <c r="D75" s="406"/>
      <c r="E75" s="406"/>
      <c r="F75" s="406"/>
      <c r="G75" s="406"/>
      <c r="H75" s="406"/>
      <c r="I75" s="406"/>
      <c r="J75" s="406"/>
      <c r="K75" s="406"/>
      <c r="L75" s="407"/>
      <c r="M75" s="368"/>
      <c r="N75" s="368"/>
      <c r="O75" s="368"/>
      <c r="P75" s="368"/>
      <c r="Q75" s="368"/>
      <c r="R75" s="368"/>
      <c r="S75" s="368"/>
      <c r="T75" s="368"/>
      <c r="U75" s="368"/>
      <c r="V75" s="368"/>
      <c r="W75" s="297"/>
      <c r="X75" s="298"/>
      <c r="Y75" s="300"/>
      <c r="Z75" s="18"/>
      <c r="AA75" s="18"/>
      <c r="AB75" s="19"/>
    </row>
    <row r="76" spans="2:28" ht="38.25" customHeight="1">
      <c r="B76" s="5">
        <f t="shared" si="0"/>
        <v>24</v>
      </c>
      <c r="C76" s="405"/>
      <c r="D76" s="406"/>
      <c r="E76" s="406"/>
      <c r="F76" s="406"/>
      <c r="G76" s="406"/>
      <c r="H76" s="406"/>
      <c r="I76" s="406"/>
      <c r="J76" s="406"/>
      <c r="K76" s="406"/>
      <c r="L76" s="407"/>
      <c r="M76" s="368"/>
      <c r="N76" s="368"/>
      <c r="O76" s="368"/>
      <c r="P76" s="368"/>
      <c r="Q76" s="368"/>
      <c r="R76" s="368"/>
      <c r="S76" s="368"/>
      <c r="T76" s="368"/>
      <c r="U76" s="368"/>
      <c r="V76" s="368"/>
      <c r="W76" s="297"/>
      <c r="X76" s="298"/>
      <c r="Y76" s="300"/>
      <c r="Z76" s="18"/>
      <c r="AA76" s="18"/>
      <c r="AB76" s="19"/>
    </row>
    <row r="77" spans="2:28" ht="38.25" customHeight="1">
      <c r="B77" s="5">
        <f t="shared" si="0"/>
        <v>25</v>
      </c>
      <c r="C77" s="405"/>
      <c r="D77" s="406"/>
      <c r="E77" s="406"/>
      <c r="F77" s="406"/>
      <c r="G77" s="406"/>
      <c r="H77" s="406"/>
      <c r="I77" s="406"/>
      <c r="J77" s="406"/>
      <c r="K77" s="406"/>
      <c r="L77" s="407"/>
      <c r="M77" s="368"/>
      <c r="N77" s="368"/>
      <c r="O77" s="368"/>
      <c r="P77" s="368"/>
      <c r="Q77" s="368"/>
      <c r="R77" s="368"/>
      <c r="S77" s="368"/>
      <c r="T77" s="368"/>
      <c r="U77" s="368"/>
      <c r="V77" s="368"/>
      <c r="W77" s="297"/>
      <c r="X77" s="298"/>
      <c r="Y77" s="300"/>
      <c r="Z77" s="18"/>
      <c r="AA77" s="18"/>
      <c r="AB77" s="19"/>
    </row>
    <row r="78" spans="2:28" ht="38.25" customHeight="1">
      <c r="B78" s="5">
        <f t="shared" si="0"/>
        <v>26</v>
      </c>
      <c r="C78" s="405"/>
      <c r="D78" s="406"/>
      <c r="E78" s="406"/>
      <c r="F78" s="406"/>
      <c r="G78" s="406"/>
      <c r="H78" s="406"/>
      <c r="I78" s="406"/>
      <c r="J78" s="406"/>
      <c r="K78" s="406"/>
      <c r="L78" s="407"/>
      <c r="M78" s="368"/>
      <c r="N78" s="368"/>
      <c r="O78" s="368"/>
      <c r="P78" s="368"/>
      <c r="Q78" s="368"/>
      <c r="R78" s="368"/>
      <c r="S78" s="368"/>
      <c r="T78" s="368"/>
      <c r="U78" s="368"/>
      <c r="V78" s="368"/>
      <c r="W78" s="297"/>
      <c r="X78" s="298"/>
      <c r="Y78" s="300"/>
      <c r="Z78" s="18"/>
      <c r="AA78" s="18"/>
      <c r="AB78" s="19"/>
    </row>
    <row r="79" spans="2:28" ht="38.25" customHeight="1">
      <c r="B79" s="5">
        <f t="shared" si="0"/>
        <v>27</v>
      </c>
      <c r="C79" s="405"/>
      <c r="D79" s="406"/>
      <c r="E79" s="406"/>
      <c r="F79" s="406"/>
      <c r="G79" s="406"/>
      <c r="H79" s="406"/>
      <c r="I79" s="406"/>
      <c r="J79" s="406"/>
      <c r="K79" s="406"/>
      <c r="L79" s="407"/>
      <c r="M79" s="368"/>
      <c r="N79" s="368"/>
      <c r="O79" s="368"/>
      <c r="P79" s="368"/>
      <c r="Q79" s="368"/>
      <c r="R79" s="368"/>
      <c r="S79" s="368"/>
      <c r="T79" s="368"/>
      <c r="U79" s="368"/>
      <c r="V79" s="368"/>
      <c r="W79" s="297"/>
      <c r="X79" s="298"/>
      <c r="Y79" s="300"/>
      <c r="Z79" s="18"/>
      <c r="AA79" s="18"/>
      <c r="AB79" s="19"/>
    </row>
    <row r="80" spans="2:28" ht="38.25" customHeight="1">
      <c r="B80" s="5">
        <f t="shared" si="0"/>
        <v>28</v>
      </c>
      <c r="C80" s="405"/>
      <c r="D80" s="406"/>
      <c r="E80" s="406"/>
      <c r="F80" s="406"/>
      <c r="G80" s="406"/>
      <c r="H80" s="406"/>
      <c r="I80" s="406"/>
      <c r="J80" s="406"/>
      <c r="K80" s="406"/>
      <c r="L80" s="407"/>
      <c r="M80" s="368"/>
      <c r="N80" s="368"/>
      <c r="O80" s="368"/>
      <c r="P80" s="368"/>
      <c r="Q80" s="368"/>
      <c r="R80" s="368"/>
      <c r="S80" s="368"/>
      <c r="T80" s="368"/>
      <c r="U80" s="368"/>
      <c r="V80" s="368"/>
      <c r="W80" s="297"/>
      <c r="X80" s="298"/>
      <c r="Y80" s="300"/>
      <c r="Z80" s="18"/>
      <c r="AA80" s="18"/>
      <c r="AB80" s="19"/>
    </row>
    <row r="81" spans="2:28" ht="38.25" customHeight="1">
      <c r="B81" s="5">
        <f t="shared" si="0"/>
        <v>29</v>
      </c>
      <c r="C81" s="405"/>
      <c r="D81" s="406"/>
      <c r="E81" s="406"/>
      <c r="F81" s="406"/>
      <c r="G81" s="406"/>
      <c r="H81" s="406"/>
      <c r="I81" s="406"/>
      <c r="J81" s="406"/>
      <c r="K81" s="406"/>
      <c r="L81" s="407"/>
      <c r="M81" s="368"/>
      <c r="N81" s="368"/>
      <c r="O81" s="368"/>
      <c r="P81" s="368"/>
      <c r="Q81" s="368"/>
      <c r="R81" s="368"/>
      <c r="S81" s="368"/>
      <c r="T81" s="368"/>
      <c r="U81" s="368"/>
      <c r="V81" s="368"/>
      <c r="W81" s="297"/>
      <c r="X81" s="298"/>
      <c r="Y81" s="300"/>
      <c r="Z81" s="18"/>
      <c r="AA81" s="18"/>
      <c r="AB81" s="19"/>
    </row>
    <row r="82" spans="2:28" ht="38.25" customHeight="1">
      <c r="B82" s="5">
        <f t="shared" si="0"/>
        <v>30</v>
      </c>
      <c r="C82" s="405"/>
      <c r="D82" s="406"/>
      <c r="E82" s="406"/>
      <c r="F82" s="406"/>
      <c r="G82" s="406"/>
      <c r="H82" s="406"/>
      <c r="I82" s="406"/>
      <c r="J82" s="406"/>
      <c r="K82" s="406"/>
      <c r="L82" s="407"/>
      <c r="M82" s="368"/>
      <c r="N82" s="368"/>
      <c r="O82" s="368"/>
      <c r="P82" s="368"/>
      <c r="Q82" s="368"/>
      <c r="R82" s="368"/>
      <c r="S82" s="368"/>
      <c r="T82" s="368"/>
      <c r="U82" s="368"/>
      <c r="V82" s="368"/>
      <c r="W82" s="297"/>
      <c r="X82" s="298"/>
      <c r="Y82" s="300"/>
      <c r="Z82" s="18"/>
      <c r="AA82" s="18"/>
      <c r="AB82" s="19"/>
    </row>
    <row r="83" spans="2:28" ht="38.25" customHeight="1">
      <c r="B83" s="5">
        <f t="shared" si="0"/>
        <v>31</v>
      </c>
      <c r="C83" s="405"/>
      <c r="D83" s="406"/>
      <c r="E83" s="406"/>
      <c r="F83" s="406"/>
      <c r="G83" s="406"/>
      <c r="H83" s="406"/>
      <c r="I83" s="406"/>
      <c r="J83" s="406"/>
      <c r="K83" s="406"/>
      <c r="L83" s="407"/>
      <c r="M83" s="368"/>
      <c r="N83" s="368"/>
      <c r="O83" s="368"/>
      <c r="P83" s="368"/>
      <c r="Q83" s="368"/>
      <c r="R83" s="368"/>
      <c r="S83" s="368"/>
      <c r="T83" s="368"/>
      <c r="U83" s="368"/>
      <c r="V83" s="368"/>
      <c r="W83" s="297"/>
      <c r="X83" s="298"/>
      <c r="Y83" s="300"/>
      <c r="Z83" s="18"/>
      <c r="AA83" s="18"/>
      <c r="AB83" s="19"/>
    </row>
    <row r="84" spans="2:28" ht="38.25" customHeight="1">
      <c r="B84" s="5">
        <f t="shared" si="0"/>
        <v>32</v>
      </c>
      <c r="C84" s="405"/>
      <c r="D84" s="406"/>
      <c r="E84" s="406"/>
      <c r="F84" s="406"/>
      <c r="G84" s="406"/>
      <c r="H84" s="406"/>
      <c r="I84" s="406"/>
      <c r="J84" s="406"/>
      <c r="K84" s="406"/>
      <c r="L84" s="407"/>
      <c r="M84" s="368"/>
      <c r="N84" s="368"/>
      <c r="O84" s="368"/>
      <c r="P84" s="368"/>
      <c r="Q84" s="368"/>
      <c r="R84" s="368"/>
      <c r="S84" s="368"/>
      <c r="T84" s="368"/>
      <c r="U84" s="368"/>
      <c r="V84" s="368"/>
      <c r="W84" s="297"/>
      <c r="X84" s="298"/>
      <c r="Y84" s="300"/>
      <c r="Z84" s="18"/>
      <c r="AA84" s="18"/>
      <c r="AB84" s="19"/>
    </row>
    <row r="85" spans="2:28" ht="38.25" customHeight="1">
      <c r="B85" s="5">
        <f t="shared" si="0"/>
        <v>33</v>
      </c>
      <c r="C85" s="405"/>
      <c r="D85" s="406"/>
      <c r="E85" s="406"/>
      <c r="F85" s="406"/>
      <c r="G85" s="406"/>
      <c r="H85" s="406"/>
      <c r="I85" s="406"/>
      <c r="J85" s="406"/>
      <c r="K85" s="406"/>
      <c r="L85" s="407"/>
      <c r="M85" s="368"/>
      <c r="N85" s="368"/>
      <c r="O85" s="368"/>
      <c r="P85" s="368"/>
      <c r="Q85" s="368"/>
      <c r="R85" s="368"/>
      <c r="S85" s="368"/>
      <c r="T85" s="368"/>
      <c r="U85" s="368"/>
      <c r="V85" s="368"/>
      <c r="W85" s="297"/>
      <c r="X85" s="298"/>
      <c r="Y85" s="300"/>
      <c r="Z85" s="18"/>
      <c r="AA85" s="18"/>
      <c r="AB85" s="19"/>
    </row>
    <row r="86" spans="2:28" ht="38.25" customHeight="1">
      <c r="B86" s="5">
        <f t="shared" si="0"/>
        <v>34</v>
      </c>
      <c r="C86" s="405"/>
      <c r="D86" s="406"/>
      <c r="E86" s="406"/>
      <c r="F86" s="406"/>
      <c r="G86" s="406"/>
      <c r="H86" s="406"/>
      <c r="I86" s="406"/>
      <c r="J86" s="406"/>
      <c r="K86" s="406"/>
      <c r="L86" s="407"/>
      <c r="M86" s="368"/>
      <c r="N86" s="368"/>
      <c r="O86" s="368"/>
      <c r="P86" s="368"/>
      <c r="Q86" s="368"/>
      <c r="R86" s="368"/>
      <c r="S86" s="368"/>
      <c r="T86" s="368"/>
      <c r="U86" s="368"/>
      <c r="V86" s="368"/>
      <c r="W86" s="297"/>
      <c r="X86" s="298"/>
      <c r="Y86" s="300"/>
      <c r="Z86" s="18"/>
      <c r="AA86" s="18"/>
      <c r="AB86" s="19"/>
    </row>
    <row r="87" spans="2:28" ht="38.25" customHeight="1">
      <c r="B87" s="5">
        <f t="shared" si="0"/>
        <v>35</v>
      </c>
      <c r="C87" s="405"/>
      <c r="D87" s="406"/>
      <c r="E87" s="406"/>
      <c r="F87" s="406"/>
      <c r="G87" s="406"/>
      <c r="H87" s="406"/>
      <c r="I87" s="406"/>
      <c r="J87" s="406"/>
      <c r="K87" s="406"/>
      <c r="L87" s="407"/>
      <c r="M87" s="368"/>
      <c r="N87" s="368"/>
      <c r="O87" s="368"/>
      <c r="P87" s="368"/>
      <c r="Q87" s="368"/>
      <c r="R87" s="368"/>
      <c r="S87" s="368"/>
      <c r="T87" s="368"/>
      <c r="U87" s="368"/>
      <c r="V87" s="368"/>
      <c r="W87" s="297"/>
      <c r="X87" s="298"/>
      <c r="Y87" s="300"/>
      <c r="Z87" s="18"/>
      <c r="AA87" s="18"/>
      <c r="AB87" s="19"/>
    </row>
    <row r="88" spans="2:28" ht="38.25" customHeight="1">
      <c r="B88" s="5">
        <f t="shared" si="0"/>
        <v>36</v>
      </c>
      <c r="C88" s="405"/>
      <c r="D88" s="406"/>
      <c r="E88" s="406"/>
      <c r="F88" s="406"/>
      <c r="G88" s="406"/>
      <c r="H88" s="406"/>
      <c r="I88" s="406"/>
      <c r="J88" s="406"/>
      <c r="K88" s="406"/>
      <c r="L88" s="407"/>
      <c r="M88" s="368"/>
      <c r="N88" s="368"/>
      <c r="O88" s="368"/>
      <c r="P88" s="368"/>
      <c r="Q88" s="368"/>
      <c r="R88" s="368"/>
      <c r="S88" s="368"/>
      <c r="T88" s="368"/>
      <c r="U88" s="368"/>
      <c r="V88" s="368"/>
      <c r="W88" s="297"/>
      <c r="X88" s="298"/>
      <c r="Y88" s="300"/>
      <c r="Z88" s="18"/>
      <c r="AA88" s="18"/>
      <c r="AB88" s="19"/>
    </row>
    <row r="89" spans="2:28" ht="38.25" customHeight="1">
      <c r="B89" s="5">
        <f t="shared" si="0"/>
        <v>37</v>
      </c>
      <c r="C89" s="405"/>
      <c r="D89" s="406"/>
      <c r="E89" s="406"/>
      <c r="F89" s="406"/>
      <c r="G89" s="406"/>
      <c r="H89" s="406"/>
      <c r="I89" s="406"/>
      <c r="J89" s="406"/>
      <c r="K89" s="406"/>
      <c r="L89" s="407"/>
      <c r="M89" s="368"/>
      <c r="N89" s="368"/>
      <c r="O89" s="368"/>
      <c r="P89" s="368"/>
      <c r="Q89" s="368"/>
      <c r="R89" s="368"/>
      <c r="S89" s="368"/>
      <c r="T89" s="368"/>
      <c r="U89" s="368"/>
      <c r="V89" s="368"/>
      <c r="W89" s="297"/>
      <c r="X89" s="298"/>
      <c r="Y89" s="300"/>
      <c r="Z89" s="18"/>
      <c r="AA89" s="18"/>
      <c r="AB89" s="19"/>
    </row>
    <row r="90" spans="2:28" ht="38.25" customHeight="1">
      <c r="B90" s="5">
        <f t="shared" si="0"/>
        <v>38</v>
      </c>
      <c r="C90" s="405"/>
      <c r="D90" s="406"/>
      <c r="E90" s="406"/>
      <c r="F90" s="406"/>
      <c r="G90" s="406"/>
      <c r="H90" s="406"/>
      <c r="I90" s="406"/>
      <c r="J90" s="406"/>
      <c r="K90" s="406"/>
      <c r="L90" s="407"/>
      <c r="M90" s="368"/>
      <c r="N90" s="368"/>
      <c r="O90" s="368"/>
      <c r="P90" s="368"/>
      <c r="Q90" s="368"/>
      <c r="R90" s="368"/>
      <c r="S90" s="368"/>
      <c r="T90" s="368"/>
      <c r="U90" s="368"/>
      <c r="V90" s="368"/>
      <c r="W90" s="297"/>
      <c r="X90" s="298"/>
      <c r="Y90" s="300"/>
      <c r="Z90" s="18"/>
      <c r="AA90" s="18"/>
      <c r="AB90" s="19"/>
    </row>
    <row r="91" spans="2:28" ht="38.25" customHeight="1">
      <c r="B91" s="5">
        <f t="shared" si="0"/>
        <v>39</v>
      </c>
      <c r="C91" s="405"/>
      <c r="D91" s="406"/>
      <c r="E91" s="406"/>
      <c r="F91" s="406"/>
      <c r="G91" s="406"/>
      <c r="H91" s="406"/>
      <c r="I91" s="406"/>
      <c r="J91" s="406"/>
      <c r="K91" s="406"/>
      <c r="L91" s="407"/>
      <c r="M91" s="368"/>
      <c r="N91" s="368"/>
      <c r="O91" s="368"/>
      <c r="P91" s="368"/>
      <c r="Q91" s="368"/>
      <c r="R91" s="368"/>
      <c r="S91" s="368"/>
      <c r="T91" s="368"/>
      <c r="U91" s="368"/>
      <c r="V91" s="368"/>
      <c r="W91" s="297"/>
      <c r="X91" s="298"/>
      <c r="Y91" s="300"/>
      <c r="Z91" s="18"/>
      <c r="AA91" s="18"/>
      <c r="AB91" s="19"/>
    </row>
    <row r="92" spans="2:28" ht="38.25" customHeight="1">
      <c r="B92" s="5">
        <f t="shared" si="0"/>
        <v>40</v>
      </c>
      <c r="C92" s="405"/>
      <c r="D92" s="406"/>
      <c r="E92" s="406"/>
      <c r="F92" s="406"/>
      <c r="G92" s="406"/>
      <c r="H92" s="406"/>
      <c r="I92" s="406"/>
      <c r="J92" s="406"/>
      <c r="K92" s="406"/>
      <c r="L92" s="407"/>
      <c r="M92" s="368"/>
      <c r="N92" s="368"/>
      <c r="O92" s="368"/>
      <c r="P92" s="368"/>
      <c r="Q92" s="368"/>
      <c r="R92" s="368"/>
      <c r="S92" s="368"/>
      <c r="T92" s="368"/>
      <c r="U92" s="368"/>
      <c r="V92" s="368"/>
      <c r="W92" s="297"/>
      <c r="X92" s="298"/>
      <c r="Y92" s="300"/>
      <c r="Z92" s="18"/>
      <c r="AA92" s="18"/>
      <c r="AB92" s="19"/>
    </row>
    <row r="93" spans="2:28" ht="38.25" customHeight="1">
      <c r="B93" s="5">
        <f t="shared" si="0"/>
        <v>41</v>
      </c>
      <c r="C93" s="405"/>
      <c r="D93" s="406"/>
      <c r="E93" s="406"/>
      <c r="F93" s="406"/>
      <c r="G93" s="406"/>
      <c r="H93" s="406"/>
      <c r="I93" s="406"/>
      <c r="J93" s="406"/>
      <c r="K93" s="406"/>
      <c r="L93" s="407"/>
      <c r="M93" s="368"/>
      <c r="N93" s="368"/>
      <c r="O93" s="368"/>
      <c r="P93" s="368"/>
      <c r="Q93" s="368"/>
      <c r="R93" s="368"/>
      <c r="S93" s="368"/>
      <c r="T93" s="368"/>
      <c r="U93" s="368"/>
      <c r="V93" s="368"/>
      <c r="W93" s="297"/>
      <c r="X93" s="298"/>
      <c r="Y93" s="300"/>
      <c r="Z93" s="18"/>
      <c r="AA93" s="18"/>
      <c r="AB93" s="19"/>
    </row>
    <row r="94" spans="2:28" ht="38.25" customHeight="1">
      <c r="B94" s="5">
        <f t="shared" si="0"/>
        <v>42</v>
      </c>
      <c r="C94" s="405"/>
      <c r="D94" s="406"/>
      <c r="E94" s="406"/>
      <c r="F94" s="406"/>
      <c r="G94" s="406"/>
      <c r="H94" s="406"/>
      <c r="I94" s="406"/>
      <c r="J94" s="406"/>
      <c r="K94" s="406"/>
      <c r="L94" s="407"/>
      <c r="M94" s="368"/>
      <c r="N94" s="368"/>
      <c r="O94" s="368"/>
      <c r="P94" s="368"/>
      <c r="Q94" s="368"/>
      <c r="R94" s="368"/>
      <c r="S94" s="368"/>
      <c r="T94" s="368"/>
      <c r="U94" s="368"/>
      <c r="V94" s="368"/>
      <c r="W94" s="297"/>
      <c r="X94" s="298"/>
      <c r="Y94" s="300"/>
      <c r="Z94" s="18"/>
      <c r="AA94" s="18"/>
      <c r="AB94" s="19"/>
    </row>
    <row r="95" spans="2:28" ht="38.25" customHeight="1">
      <c r="B95" s="5">
        <f t="shared" si="0"/>
        <v>43</v>
      </c>
      <c r="C95" s="405"/>
      <c r="D95" s="406"/>
      <c r="E95" s="406"/>
      <c r="F95" s="406"/>
      <c r="G95" s="406"/>
      <c r="H95" s="406"/>
      <c r="I95" s="406"/>
      <c r="J95" s="406"/>
      <c r="K95" s="406"/>
      <c r="L95" s="407"/>
      <c r="M95" s="368"/>
      <c r="N95" s="368"/>
      <c r="O95" s="368"/>
      <c r="P95" s="368"/>
      <c r="Q95" s="368"/>
      <c r="R95" s="368"/>
      <c r="S95" s="368"/>
      <c r="T95" s="368"/>
      <c r="U95" s="368"/>
      <c r="V95" s="368"/>
      <c r="W95" s="297"/>
      <c r="X95" s="298"/>
      <c r="Y95" s="300"/>
      <c r="Z95" s="18"/>
      <c r="AA95" s="18"/>
      <c r="AB95" s="19"/>
    </row>
    <row r="96" spans="2:28" ht="38.25" customHeight="1">
      <c r="B96" s="5">
        <f t="shared" si="0"/>
        <v>44</v>
      </c>
      <c r="C96" s="405"/>
      <c r="D96" s="406"/>
      <c r="E96" s="406"/>
      <c r="F96" s="406"/>
      <c r="G96" s="406"/>
      <c r="H96" s="406"/>
      <c r="I96" s="406"/>
      <c r="J96" s="406"/>
      <c r="K96" s="406"/>
      <c r="L96" s="407"/>
      <c r="M96" s="368"/>
      <c r="N96" s="368"/>
      <c r="O96" s="368"/>
      <c r="P96" s="368"/>
      <c r="Q96" s="368"/>
      <c r="R96" s="368"/>
      <c r="S96" s="368"/>
      <c r="T96" s="368"/>
      <c r="U96" s="368"/>
      <c r="V96" s="368"/>
      <c r="W96" s="297"/>
      <c r="X96" s="298"/>
      <c r="Y96" s="300"/>
      <c r="Z96" s="18"/>
      <c r="AA96" s="18"/>
      <c r="AB96" s="19"/>
    </row>
    <row r="97" spans="2:28" ht="38.25" customHeight="1">
      <c r="B97" s="5">
        <f t="shared" si="0"/>
        <v>45</v>
      </c>
      <c r="C97" s="405"/>
      <c r="D97" s="406"/>
      <c r="E97" s="406"/>
      <c r="F97" s="406"/>
      <c r="G97" s="406"/>
      <c r="H97" s="406"/>
      <c r="I97" s="406"/>
      <c r="J97" s="406"/>
      <c r="K97" s="406"/>
      <c r="L97" s="407"/>
      <c r="M97" s="368"/>
      <c r="N97" s="368"/>
      <c r="O97" s="368"/>
      <c r="P97" s="368"/>
      <c r="Q97" s="368"/>
      <c r="R97" s="368"/>
      <c r="S97" s="368"/>
      <c r="T97" s="368"/>
      <c r="U97" s="368"/>
      <c r="V97" s="368"/>
      <c r="W97" s="297"/>
      <c r="X97" s="298"/>
      <c r="Y97" s="300"/>
      <c r="Z97" s="18"/>
      <c r="AA97" s="18"/>
      <c r="AB97" s="19"/>
    </row>
    <row r="98" spans="2:28" ht="38.25" customHeight="1">
      <c r="B98" s="5">
        <f t="shared" si="0"/>
        <v>46</v>
      </c>
      <c r="C98" s="405"/>
      <c r="D98" s="406"/>
      <c r="E98" s="406"/>
      <c r="F98" s="406"/>
      <c r="G98" s="406"/>
      <c r="H98" s="406"/>
      <c r="I98" s="406"/>
      <c r="J98" s="406"/>
      <c r="K98" s="406"/>
      <c r="L98" s="407"/>
      <c r="M98" s="368"/>
      <c r="N98" s="368"/>
      <c r="O98" s="368"/>
      <c r="P98" s="368"/>
      <c r="Q98" s="368"/>
      <c r="R98" s="368"/>
      <c r="S98" s="368"/>
      <c r="T98" s="368"/>
      <c r="U98" s="368"/>
      <c r="V98" s="368"/>
      <c r="W98" s="297"/>
      <c r="X98" s="298"/>
      <c r="Y98" s="300"/>
      <c r="Z98" s="18"/>
      <c r="AA98" s="18"/>
      <c r="AB98" s="19"/>
    </row>
    <row r="99" spans="2:28" ht="38.25" customHeight="1">
      <c r="B99" s="5">
        <f t="shared" si="0"/>
        <v>47</v>
      </c>
      <c r="C99" s="405"/>
      <c r="D99" s="406"/>
      <c r="E99" s="406"/>
      <c r="F99" s="406"/>
      <c r="G99" s="406"/>
      <c r="H99" s="406"/>
      <c r="I99" s="406"/>
      <c r="J99" s="406"/>
      <c r="K99" s="406"/>
      <c r="L99" s="407"/>
      <c r="M99" s="368"/>
      <c r="N99" s="368"/>
      <c r="O99" s="368"/>
      <c r="P99" s="368"/>
      <c r="Q99" s="368"/>
      <c r="R99" s="368"/>
      <c r="S99" s="368"/>
      <c r="T99" s="368"/>
      <c r="U99" s="368"/>
      <c r="V99" s="368"/>
      <c r="W99" s="297"/>
      <c r="X99" s="298"/>
      <c r="Y99" s="300"/>
      <c r="Z99" s="18"/>
      <c r="AA99" s="18"/>
      <c r="AB99" s="19"/>
    </row>
    <row r="100" spans="2:28" ht="38.25" customHeight="1">
      <c r="B100" s="5">
        <f t="shared" si="0"/>
        <v>48</v>
      </c>
      <c r="C100" s="405"/>
      <c r="D100" s="406"/>
      <c r="E100" s="406"/>
      <c r="F100" s="406"/>
      <c r="G100" s="406"/>
      <c r="H100" s="406"/>
      <c r="I100" s="406"/>
      <c r="J100" s="406"/>
      <c r="K100" s="406"/>
      <c r="L100" s="407"/>
      <c r="M100" s="368"/>
      <c r="N100" s="368"/>
      <c r="O100" s="368"/>
      <c r="P100" s="368"/>
      <c r="Q100" s="368"/>
      <c r="R100" s="368"/>
      <c r="S100" s="368"/>
      <c r="T100" s="368"/>
      <c r="U100" s="368"/>
      <c r="V100" s="368"/>
      <c r="W100" s="297"/>
      <c r="X100" s="298"/>
      <c r="Y100" s="300"/>
      <c r="Z100" s="18"/>
      <c r="AA100" s="18"/>
      <c r="AB100" s="19"/>
    </row>
    <row r="101" spans="2:28" ht="38.25" customHeight="1">
      <c r="B101" s="5">
        <f t="shared" si="0"/>
        <v>49</v>
      </c>
      <c r="C101" s="405"/>
      <c r="D101" s="406"/>
      <c r="E101" s="406"/>
      <c r="F101" s="406"/>
      <c r="G101" s="406"/>
      <c r="H101" s="406"/>
      <c r="I101" s="406"/>
      <c r="J101" s="406"/>
      <c r="K101" s="406"/>
      <c r="L101" s="407"/>
      <c r="M101" s="368"/>
      <c r="N101" s="368"/>
      <c r="O101" s="368"/>
      <c r="P101" s="368"/>
      <c r="Q101" s="368"/>
      <c r="R101" s="368"/>
      <c r="S101" s="368"/>
      <c r="T101" s="368"/>
      <c r="U101" s="368"/>
      <c r="V101" s="368"/>
      <c r="W101" s="297"/>
      <c r="X101" s="298"/>
      <c r="Y101" s="300"/>
      <c r="Z101" s="18"/>
      <c r="AA101" s="18"/>
      <c r="AB101" s="19"/>
    </row>
    <row r="102" spans="2:28" ht="38.25" customHeight="1">
      <c r="B102" s="5">
        <f t="shared" si="0"/>
        <v>50</v>
      </c>
      <c r="C102" s="405"/>
      <c r="D102" s="406"/>
      <c r="E102" s="406"/>
      <c r="F102" s="406"/>
      <c r="G102" s="406"/>
      <c r="H102" s="406"/>
      <c r="I102" s="406"/>
      <c r="J102" s="406"/>
      <c r="K102" s="406"/>
      <c r="L102" s="407"/>
      <c r="M102" s="368"/>
      <c r="N102" s="368"/>
      <c r="O102" s="368"/>
      <c r="P102" s="368"/>
      <c r="Q102" s="368"/>
      <c r="R102" s="368"/>
      <c r="S102" s="368"/>
      <c r="T102" s="368"/>
      <c r="U102" s="368"/>
      <c r="V102" s="368"/>
      <c r="W102" s="297"/>
      <c r="X102" s="298"/>
      <c r="Y102" s="300"/>
      <c r="Z102" s="18"/>
      <c r="AA102" s="18"/>
      <c r="AB102" s="19"/>
    </row>
    <row r="103" spans="2:28" ht="38.25" customHeight="1">
      <c r="B103" s="5">
        <f t="shared" si="0"/>
        <v>51</v>
      </c>
      <c r="C103" s="405"/>
      <c r="D103" s="406"/>
      <c r="E103" s="406"/>
      <c r="F103" s="406"/>
      <c r="G103" s="406"/>
      <c r="H103" s="406"/>
      <c r="I103" s="406"/>
      <c r="J103" s="406"/>
      <c r="K103" s="406"/>
      <c r="L103" s="407"/>
      <c r="M103" s="368"/>
      <c r="N103" s="368"/>
      <c r="O103" s="368"/>
      <c r="P103" s="368"/>
      <c r="Q103" s="368"/>
      <c r="R103" s="368"/>
      <c r="S103" s="368"/>
      <c r="T103" s="368"/>
      <c r="U103" s="368"/>
      <c r="V103" s="368"/>
      <c r="W103" s="297"/>
      <c r="X103" s="298"/>
      <c r="Y103" s="300"/>
      <c r="Z103" s="18"/>
      <c r="AA103" s="18"/>
      <c r="AB103" s="19"/>
    </row>
    <row r="104" spans="2:28" ht="38.25" customHeight="1">
      <c r="B104" s="5">
        <f t="shared" si="0"/>
        <v>52</v>
      </c>
      <c r="C104" s="405"/>
      <c r="D104" s="406"/>
      <c r="E104" s="406"/>
      <c r="F104" s="406"/>
      <c r="G104" s="406"/>
      <c r="H104" s="406"/>
      <c r="I104" s="406"/>
      <c r="J104" s="406"/>
      <c r="K104" s="406"/>
      <c r="L104" s="407"/>
      <c r="M104" s="368"/>
      <c r="N104" s="368"/>
      <c r="O104" s="368"/>
      <c r="P104" s="368"/>
      <c r="Q104" s="368"/>
      <c r="R104" s="368"/>
      <c r="S104" s="368"/>
      <c r="T104" s="368"/>
      <c r="U104" s="368"/>
      <c r="V104" s="368"/>
      <c r="W104" s="297"/>
      <c r="X104" s="298"/>
      <c r="Y104" s="300"/>
      <c r="Z104" s="18"/>
      <c r="AA104" s="18"/>
      <c r="AB104" s="19"/>
    </row>
    <row r="105" spans="2:28" ht="38.25" customHeight="1">
      <c r="B105" s="5">
        <f t="shared" si="0"/>
        <v>53</v>
      </c>
      <c r="C105" s="405"/>
      <c r="D105" s="406"/>
      <c r="E105" s="406"/>
      <c r="F105" s="406"/>
      <c r="G105" s="406"/>
      <c r="H105" s="406"/>
      <c r="I105" s="406"/>
      <c r="J105" s="406"/>
      <c r="K105" s="406"/>
      <c r="L105" s="407"/>
      <c r="M105" s="368"/>
      <c r="N105" s="368"/>
      <c r="O105" s="368"/>
      <c r="P105" s="368"/>
      <c r="Q105" s="368"/>
      <c r="R105" s="368"/>
      <c r="S105" s="368"/>
      <c r="T105" s="368"/>
      <c r="U105" s="368"/>
      <c r="V105" s="368"/>
      <c r="W105" s="297"/>
      <c r="X105" s="298"/>
      <c r="Y105" s="300"/>
      <c r="Z105" s="18"/>
      <c r="AA105" s="18"/>
      <c r="AB105" s="19"/>
    </row>
    <row r="106" spans="2:28" ht="38.25" customHeight="1">
      <c r="B106" s="5">
        <f t="shared" si="0"/>
        <v>54</v>
      </c>
      <c r="C106" s="405"/>
      <c r="D106" s="406"/>
      <c r="E106" s="406"/>
      <c r="F106" s="406"/>
      <c r="G106" s="406"/>
      <c r="H106" s="406"/>
      <c r="I106" s="406"/>
      <c r="J106" s="406"/>
      <c r="K106" s="406"/>
      <c r="L106" s="407"/>
      <c r="M106" s="368"/>
      <c r="N106" s="368"/>
      <c r="O106" s="368"/>
      <c r="P106" s="368"/>
      <c r="Q106" s="368"/>
      <c r="R106" s="368"/>
      <c r="S106" s="368"/>
      <c r="T106" s="368"/>
      <c r="U106" s="368"/>
      <c r="V106" s="368"/>
      <c r="W106" s="297"/>
      <c r="X106" s="298"/>
      <c r="Y106" s="300"/>
      <c r="Z106" s="18"/>
      <c r="AA106" s="18"/>
      <c r="AB106" s="19"/>
    </row>
    <row r="107" spans="2:28" ht="38.25" customHeight="1">
      <c r="B107" s="5">
        <f t="shared" si="0"/>
        <v>55</v>
      </c>
      <c r="C107" s="405"/>
      <c r="D107" s="406"/>
      <c r="E107" s="406"/>
      <c r="F107" s="406"/>
      <c r="G107" s="406"/>
      <c r="H107" s="406"/>
      <c r="I107" s="406"/>
      <c r="J107" s="406"/>
      <c r="K107" s="406"/>
      <c r="L107" s="407"/>
      <c r="M107" s="368"/>
      <c r="N107" s="368"/>
      <c r="O107" s="368"/>
      <c r="P107" s="368"/>
      <c r="Q107" s="368"/>
      <c r="R107" s="368"/>
      <c r="S107" s="368"/>
      <c r="T107" s="368"/>
      <c r="U107" s="368"/>
      <c r="V107" s="368"/>
      <c r="W107" s="297"/>
      <c r="X107" s="298"/>
      <c r="Y107" s="300"/>
      <c r="Z107" s="18"/>
      <c r="AA107" s="18"/>
      <c r="AB107" s="19"/>
    </row>
    <row r="108" spans="2:28" ht="38.25" customHeight="1">
      <c r="B108" s="5">
        <f t="shared" si="0"/>
        <v>56</v>
      </c>
      <c r="C108" s="405"/>
      <c r="D108" s="406"/>
      <c r="E108" s="406"/>
      <c r="F108" s="406"/>
      <c r="G108" s="406"/>
      <c r="H108" s="406"/>
      <c r="I108" s="406"/>
      <c r="J108" s="406"/>
      <c r="K108" s="406"/>
      <c r="L108" s="407"/>
      <c r="M108" s="368"/>
      <c r="N108" s="368"/>
      <c r="O108" s="368"/>
      <c r="P108" s="368"/>
      <c r="Q108" s="368"/>
      <c r="R108" s="368"/>
      <c r="S108" s="368"/>
      <c r="T108" s="368"/>
      <c r="U108" s="368"/>
      <c r="V108" s="368"/>
      <c r="W108" s="297"/>
      <c r="X108" s="298"/>
      <c r="Y108" s="300"/>
      <c r="Z108" s="18"/>
      <c r="AA108" s="18"/>
      <c r="AB108" s="19"/>
    </row>
    <row r="109" spans="2:28" ht="38.25" customHeight="1">
      <c r="B109" s="5">
        <f t="shared" si="0"/>
        <v>57</v>
      </c>
      <c r="C109" s="405"/>
      <c r="D109" s="406"/>
      <c r="E109" s="406"/>
      <c r="F109" s="406"/>
      <c r="G109" s="406"/>
      <c r="H109" s="406"/>
      <c r="I109" s="406"/>
      <c r="J109" s="406"/>
      <c r="K109" s="406"/>
      <c r="L109" s="407"/>
      <c r="M109" s="368"/>
      <c r="N109" s="368"/>
      <c r="O109" s="368"/>
      <c r="P109" s="368"/>
      <c r="Q109" s="368"/>
      <c r="R109" s="368"/>
      <c r="S109" s="368"/>
      <c r="T109" s="368"/>
      <c r="U109" s="368"/>
      <c r="V109" s="368"/>
      <c r="W109" s="297"/>
      <c r="X109" s="298"/>
      <c r="Y109" s="300"/>
      <c r="Z109" s="18"/>
      <c r="AA109" s="18"/>
      <c r="AB109" s="19"/>
    </row>
    <row r="110" spans="2:28" ht="38.25" customHeight="1">
      <c r="B110" s="5">
        <f t="shared" si="0"/>
        <v>58</v>
      </c>
      <c r="C110" s="405"/>
      <c r="D110" s="406"/>
      <c r="E110" s="406"/>
      <c r="F110" s="406"/>
      <c r="G110" s="406"/>
      <c r="H110" s="406"/>
      <c r="I110" s="406"/>
      <c r="J110" s="406"/>
      <c r="K110" s="406"/>
      <c r="L110" s="407"/>
      <c r="M110" s="368"/>
      <c r="N110" s="368"/>
      <c r="O110" s="368"/>
      <c r="P110" s="368"/>
      <c r="Q110" s="368"/>
      <c r="R110" s="368"/>
      <c r="S110" s="368"/>
      <c r="T110" s="368"/>
      <c r="U110" s="368"/>
      <c r="V110" s="368"/>
      <c r="W110" s="297"/>
      <c r="X110" s="298"/>
      <c r="Y110" s="300"/>
      <c r="Z110" s="18"/>
      <c r="AA110" s="18"/>
      <c r="AB110" s="19"/>
    </row>
    <row r="111" spans="2:28" ht="38.25" customHeight="1">
      <c r="B111" s="5">
        <f t="shared" si="0"/>
        <v>59</v>
      </c>
      <c r="C111" s="405"/>
      <c r="D111" s="406"/>
      <c r="E111" s="406"/>
      <c r="F111" s="406"/>
      <c r="G111" s="406"/>
      <c r="H111" s="406"/>
      <c r="I111" s="406"/>
      <c r="J111" s="406"/>
      <c r="K111" s="406"/>
      <c r="L111" s="407"/>
      <c r="M111" s="368"/>
      <c r="N111" s="368"/>
      <c r="O111" s="368"/>
      <c r="P111" s="368"/>
      <c r="Q111" s="368"/>
      <c r="R111" s="368"/>
      <c r="S111" s="368"/>
      <c r="T111" s="368"/>
      <c r="U111" s="368"/>
      <c r="V111" s="368"/>
      <c r="W111" s="297"/>
      <c r="X111" s="298"/>
      <c r="Y111" s="300"/>
      <c r="Z111" s="18"/>
      <c r="AA111" s="18"/>
      <c r="AB111" s="19"/>
    </row>
    <row r="112" spans="2:28" ht="38.25" customHeight="1">
      <c r="B112" s="5">
        <f t="shared" si="0"/>
        <v>60</v>
      </c>
      <c r="C112" s="405"/>
      <c r="D112" s="406"/>
      <c r="E112" s="406"/>
      <c r="F112" s="406"/>
      <c r="G112" s="406"/>
      <c r="H112" s="406"/>
      <c r="I112" s="406"/>
      <c r="J112" s="406"/>
      <c r="K112" s="406"/>
      <c r="L112" s="407"/>
      <c r="M112" s="368"/>
      <c r="N112" s="368"/>
      <c r="O112" s="368"/>
      <c r="P112" s="368"/>
      <c r="Q112" s="368"/>
      <c r="R112" s="368"/>
      <c r="S112" s="368"/>
      <c r="T112" s="368"/>
      <c r="U112" s="368"/>
      <c r="V112" s="368"/>
      <c r="W112" s="297"/>
      <c r="X112" s="298"/>
      <c r="Y112" s="300"/>
      <c r="Z112" s="18"/>
      <c r="AA112" s="18"/>
      <c r="AB112" s="19"/>
    </row>
    <row r="113" spans="2:28" ht="38.25" customHeight="1">
      <c r="B113" s="5">
        <f t="shared" si="0"/>
        <v>61</v>
      </c>
      <c r="C113" s="405"/>
      <c r="D113" s="406"/>
      <c r="E113" s="406"/>
      <c r="F113" s="406"/>
      <c r="G113" s="406"/>
      <c r="H113" s="406"/>
      <c r="I113" s="406"/>
      <c r="J113" s="406"/>
      <c r="K113" s="406"/>
      <c r="L113" s="407"/>
      <c r="M113" s="368"/>
      <c r="N113" s="368"/>
      <c r="O113" s="368"/>
      <c r="P113" s="368"/>
      <c r="Q113" s="368"/>
      <c r="R113" s="368"/>
      <c r="S113" s="368"/>
      <c r="T113" s="368"/>
      <c r="U113" s="368"/>
      <c r="V113" s="368"/>
      <c r="W113" s="297"/>
      <c r="X113" s="298"/>
      <c r="Y113" s="300"/>
      <c r="Z113" s="18"/>
      <c r="AA113" s="18"/>
      <c r="AB113" s="19"/>
    </row>
    <row r="114" spans="2:28" ht="38.25" customHeight="1">
      <c r="B114" s="5">
        <f t="shared" si="0"/>
        <v>62</v>
      </c>
      <c r="C114" s="405"/>
      <c r="D114" s="406"/>
      <c r="E114" s="406"/>
      <c r="F114" s="406"/>
      <c r="G114" s="406"/>
      <c r="H114" s="406"/>
      <c r="I114" s="406"/>
      <c r="J114" s="406"/>
      <c r="K114" s="406"/>
      <c r="L114" s="407"/>
      <c r="M114" s="368"/>
      <c r="N114" s="368"/>
      <c r="O114" s="368"/>
      <c r="P114" s="368"/>
      <c r="Q114" s="368"/>
      <c r="R114" s="368"/>
      <c r="S114" s="368"/>
      <c r="T114" s="368"/>
      <c r="U114" s="368"/>
      <c r="V114" s="368"/>
      <c r="W114" s="297"/>
      <c r="X114" s="298"/>
      <c r="Y114" s="300"/>
      <c r="Z114" s="18"/>
      <c r="AA114" s="18"/>
      <c r="AB114" s="19"/>
    </row>
    <row r="115" spans="2:28" ht="38.25" customHeight="1">
      <c r="B115" s="5">
        <f t="shared" si="0"/>
        <v>63</v>
      </c>
      <c r="C115" s="405"/>
      <c r="D115" s="406"/>
      <c r="E115" s="406"/>
      <c r="F115" s="406"/>
      <c r="G115" s="406"/>
      <c r="H115" s="406"/>
      <c r="I115" s="406"/>
      <c r="J115" s="406"/>
      <c r="K115" s="406"/>
      <c r="L115" s="407"/>
      <c r="M115" s="368"/>
      <c r="N115" s="368"/>
      <c r="O115" s="368"/>
      <c r="P115" s="368"/>
      <c r="Q115" s="368"/>
      <c r="R115" s="368"/>
      <c r="S115" s="368"/>
      <c r="T115" s="368"/>
      <c r="U115" s="368"/>
      <c r="V115" s="368"/>
      <c r="W115" s="297"/>
      <c r="X115" s="298"/>
      <c r="Y115" s="300"/>
      <c r="Z115" s="18"/>
      <c r="AA115" s="18"/>
      <c r="AB115" s="19"/>
    </row>
    <row r="116" spans="2:28" ht="38.25" customHeight="1">
      <c r="B116" s="5">
        <f t="shared" si="0"/>
        <v>64</v>
      </c>
      <c r="C116" s="405"/>
      <c r="D116" s="406"/>
      <c r="E116" s="406"/>
      <c r="F116" s="406"/>
      <c r="G116" s="406"/>
      <c r="H116" s="406"/>
      <c r="I116" s="406"/>
      <c r="J116" s="406"/>
      <c r="K116" s="406"/>
      <c r="L116" s="407"/>
      <c r="M116" s="368"/>
      <c r="N116" s="368"/>
      <c r="O116" s="368"/>
      <c r="P116" s="368"/>
      <c r="Q116" s="368"/>
      <c r="R116" s="368"/>
      <c r="S116" s="368"/>
      <c r="T116" s="368"/>
      <c r="U116" s="368"/>
      <c r="V116" s="368"/>
      <c r="W116" s="297"/>
      <c r="X116" s="298"/>
      <c r="Y116" s="300"/>
      <c r="Z116" s="18"/>
      <c r="AA116" s="18"/>
      <c r="AB116" s="19"/>
    </row>
    <row r="117" spans="2:28" ht="38.25" customHeight="1">
      <c r="B117" s="5">
        <f t="shared" si="0"/>
        <v>65</v>
      </c>
      <c r="C117" s="405"/>
      <c r="D117" s="406"/>
      <c r="E117" s="406"/>
      <c r="F117" s="406"/>
      <c r="G117" s="406"/>
      <c r="H117" s="406"/>
      <c r="I117" s="406"/>
      <c r="J117" s="406"/>
      <c r="K117" s="406"/>
      <c r="L117" s="407"/>
      <c r="M117" s="368"/>
      <c r="N117" s="368"/>
      <c r="O117" s="368"/>
      <c r="P117" s="368"/>
      <c r="Q117" s="368"/>
      <c r="R117" s="368"/>
      <c r="S117" s="368"/>
      <c r="T117" s="368"/>
      <c r="U117" s="368"/>
      <c r="V117" s="368"/>
      <c r="W117" s="297"/>
      <c r="X117" s="298"/>
      <c r="Y117" s="300"/>
      <c r="Z117" s="18"/>
      <c r="AA117" s="18"/>
      <c r="AB117" s="19"/>
    </row>
    <row r="118" spans="2:28" ht="38.25" customHeight="1">
      <c r="B118" s="5">
        <f t="shared" si="0"/>
        <v>66</v>
      </c>
      <c r="C118" s="405"/>
      <c r="D118" s="406"/>
      <c r="E118" s="406"/>
      <c r="F118" s="406"/>
      <c r="G118" s="406"/>
      <c r="H118" s="406"/>
      <c r="I118" s="406"/>
      <c r="J118" s="406"/>
      <c r="K118" s="406"/>
      <c r="L118" s="407"/>
      <c r="M118" s="368"/>
      <c r="N118" s="368"/>
      <c r="O118" s="368"/>
      <c r="P118" s="368"/>
      <c r="Q118" s="368"/>
      <c r="R118" s="368"/>
      <c r="S118" s="368"/>
      <c r="T118" s="368"/>
      <c r="U118" s="368"/>
      <c r="V118" s="368"/>
      <c r="W118" s="297"/>
      <c r="X118" s="298"/>
      <c r="Y118" s="300"/>
      <c r="Z118" s="18"/>
      <c r="AA118" s="18"/>
      <c r="AB118" s="19"/>
    </row>
    <row r="119" spans="2:28" ht="38.25" customHeight="1">
      <c r="B119" s="5">
        <f t="shared" ref="B119:B152" si="1">B118+1</f>
        <v>67</v>
      </c>
      <c r="C119" s="405"/>
      <c r="D119" s="406"/>
      <c r="E119" s="406"/>
      <c r="F119" s="406"/>
      <c r="G119" s="406"/>
      <c r="H119" s="406"/>
      <c r="I119" s="406"/>
      <c r="J119" s="406"/>
      <c r="K119" s="406"/>
      <c r="L119" s="407"/>
      <c r="M119" s="368"/>
      <c r="N119" s="368"/>
      <c r="O119" s="368"/>
      <c r="P119" s="368"/>
      <c r="Q119" s="368"/>
      <c r="R119" s="368"/>
      <c r="S119" s="368"/>
      <c r="T119" s="368"/>
      <c r="U119" s="368"/>
      <c r="V119" s="368"/>
      <c r="W119" s="297"/>
      <c r="X119" s="298"/>
      <c r="Y119" s="300"/>
      <c r="Z119" s="18"/>
      <c r="AA119" s="18"/>
      <c r="AB119" s="19"/>
    </row>
    <row r="120" spans="2:28" ht="38.25" customHeight="1">
      <c r="B120" s="5">
        <f t="shared" si="1"/>
        <v>68</v>
      </c>
      <c r="C120" s="405"/>
      <c r="D120" s="406"/>
      <c r="E120" s="406"/>
      <c r="F120" s="406"/>
      <c r="G120" s="406"/>
      <c r="H120" s="406"/>
      <c r="I120" s="406"/>
      <c r="J120" s="406"/>
      <c r="K120" s="406"/>
      <c r="L120" s="407"/>
      <c r="M120" s="368"/>
      <c r="N120" s="368"/>
      <c r="O120" s="368"/>
      <c r="P120" s="368"/>
      <c r="Q120" s="368"/>
      <c r="R120" s="368"/>
      <c r="S120" s="368"/>
      <c r="T120" s="368"/>
      <c r="U120" s="368"/>
      <c r="V120" s="368"/>
      <c r="W120" s="297"/>
      <c r="X120" s="298"/>
      <c r="Y120" s="300"/>
      <c r="Z120" s="18"/>
      <c r="AA120" s="18"/>
      <c r="AB120" s="19"/>
    </row>
    <row r="121" spans="2:28" ht="38.25" customHeight="1">
      <c r="B121" s="5">
        <f t="shared" si="1"/>
        <v>69</v>
      </c>
      <c r="C121" s="405"/>
      <c r="D121" s="406"/>
      <c r="E121" s="406"/>
      <c r="F121" s="406"/>
      <c r="G121" s="406"/>
      <c r="H121" s="406"/>
      <c r="I121" s="406"/>
      <c r="J121" s="406"/>
      <c r="K121" s="406"/>
      <c r="L121" s="407"/>
      <c r="M121" s="368"/>
      <c r="N121" s="368"/>
      <c r="O121" s="368"/>
      <c r="P121" s="368"/>
      <c r="Q121" s="368"/>
      <c r="R121" s="368"/>
      <c r="S121" s="368"/>
      <c r="T121" s="368"/>
      <c r="U121" s="368"/>
      <c r="V121" s="368"/>
      <c r="W121" s="297"/>
      <c r="X121" s="298"/>
      <c r="Y121" s="300"/>
      <c r="Z121" s="18"/>
      <c r="AA121" s="18"/>
      <c r="AB121" s="19"/>
    </row>
    <row r="122" spans="2:28" ht="38.25" customHeight="1">
      <c r="B122" s="5">
        <f t="shared" si="1"/>
        <v>70</v>
      </c>
      <c r="C122" s="405"/>
      <c r="D122" s="406"/>
      <c r="E122" s="406"/>
      <c r="F122" s="406"/>
      <c r="G122" s="406"/>
      <c r="H122" s="406"/>
      <c r="I122" s="406"/>
      <c r="J122" s="406"/>
      <c r="K122" s="406"/>
      <c r="L122" s="407"/>
      <c r="M122" s="368"/>
      <c r="N122" s="368"/>
      <c r="O122" s="368"/>
      <c r="P122" s="368"/>
      <c r="Q122" s="368"/>
      <c r="R122" s="368"/>
      <c r="S122" s="368"/>
      <c r="T122" s="368"/>
      <c r="U122" s="368"/>
      <c r="V122" s="368"/>
      <c r="W122" s="297"/>
      <c r="X122" s="298"/>
      <c r="Y122" s="300"/>
      <c r="Z122" s="18"/>
      <c r="AA122" s="18"/>
      <c r="AB122" s="19"/>
    </row>
    <row r="123" spans="2:28" ht="38.25" customHeight="1">
      <c r="B123" s="5">
        <f t="shared" si="1"/>
        <v>71</v>
      </c>
      <c r="C123" s="405"/>
      <c r="D123" s="406"/>
      <c r="E123" s="406"/>
      <c r="F123" s="406"/>
      <c r="G123" s="406"/>
      <c r="H123" s="406"/>
      <c r="I123" s="406"/>
      <c r="J123" s="406"/>
      <c r="K123" s="406"/>
      <c r="L123" s="407"/>
      <c r="M123" s="368"/>
      <c r="N123" s="368"/>
      <c r="O123" s="368"/>
      <c r="P123" s="368"/>
      <c r="Q123" s="368"/>
      <c r="R123" s="368"/>
      <c r="S123" s="368"/>
      <c r="T123" s="368"/>
      <c r="U123" s="368"/>
      <c r="V123" s="368"/>
      <c r="W123" s="297"/>
      <c r="X123" s="298"/>
      <c r="Y123" s="300"/>
      <c r="Z123" s="18"/>
      <c r="AA123" s="18"/>
      <c r="AB123" s="19"/>
    </row>
    <row r="124" spans="2:28" ht="38.25" customHeight="1">
      <c r="B124" s="5">
        <f t="shared" si="1"/>
        <v>72</v>
      </c>
      <c r="C124" s="405"/>
      <c r="D124" s="406"/>
      <c r="E124" s="406"/>
      <c r="F124" s="406"/>
      <c r="G124" s="406"/>
      <c r="H124" s="406"/>
      <c r="I124" s="406"/>
      <c r="J124" s="406"/>
      <c r="K124" s="406"/>
      <c r="L124" s="407"/>
      <c r="M124" s="368"/>
      <c r="N124" s="368"/>
      <c r="O124" s="368"/>
      <c r="P124" s="368"/>
      <c r="Q124" s="368"/>
      <c r="R124" s="368"/>
      <c r="S124" s="368"/>
      <c r="T124" s="368"/>
      <c r="U124" s="368"/>
      <c r="V124" s="368"/>
      <c r="W124" s="297"/>
      <c r="X124" s="298"/>
      <c r="Y124" s="300"/>
      <c r="Z124" s="18"/>
      <c r="AA124" s="18"/>
      <c r="AB124" s="19"/>
    </row>
    <row r="125" spans="2:28" ht="38.25" customHeight="1">
      <c r="B125" s="5">
        <f t="shared" si="1"/>
        <v>73</v>
      </c>
      <c r="C125" s="405"/>
      <c r="D125" s="406"/>
      <c r="E125" s="406"/>
      <c r="F125" s="406"/>
      <c r="G125" s="406"/>
      <c r="H125" s="406"/>
      <c r="I125" s="406"/>
      <c r="J125" s="406"/>
      <c r="K125" s="406"/>
      <c r="L125" s="407"/>
      <c r="M125" s="368"/>
      <c r="N125" s="368"/>
      <c r="O125" s="368"/>
      <c r="P125" s="368"/>
      <c r="Q125" s="368"/>
      <c r="R125" s="368"/>
      <c r="S125" s="368"/>
      <c r="T125" s="368"/>
      <c r="U125" s="368"/>
      <c r="V125" s="368"/>
      <c r="W125" s="297"/>
      <c r="X125" s="298"/>
      <c r="Y125" s="300"/>
      <c r="Z125" s="18"/>
      <c r="AA125" s="18"/>
      <c r="AB125" s="19"/>
    </row>
    <row r="126" spans="2:28" ht="38.25" customHeight="1">
      <c r="B126" s="5">
        <f t="shared" si="1"/>
        <v>74</v>
      </c>
      <c r="C126" s="405"/>
      <c r="D126" s="406"/>
      <c r="E126" s="406"/>
      <c r="F126" s="406"/>
      <c r="G126" s="406"/>
      <c r="H126" s="406"/>
      <c r="I126" s="406"/>
      <c r="J126" s="406"/>
      <c r="K126" s="406"/>
      <c r="L126" s="407"/>
      <c r="M126" s="368"/>
      <c r="N126" s="368"/>
      <c r="O126" s="368"/>
      <c r="P126" s="368"/>
      <c r="Q126" s="368"/>
      <c r="R126" s="368"/>
      <c r="S126" s="368"/>
      <c r="T126" s="368"/>
      <c r="U126" s="368"/>
      <c r="V126" s="368"/>
      <c r="W126" s="297"/>
      <c r="X126" s="298"/>
      <c r="Y126" s="300"/>
      <c r="Z126" s="18"/>
      <c r="AA126" s="18"/>
      <c r="AB126" s="19"/>
    </row>
    <row r="127" spans="2:28" ht="38.25" customHeight="1">
      <c r="B127" s="5">
        <f t="shared" si="1"/>
        <v>75</v>
      </c>
      <c r="C127" s="405"/>
      <c r="D127" s="406"/>
      <c r="E127" s="406"/>
      <c r="F127" s="406"/>
      <c r="G127" s="406"/>
      <c r="H127" s="406"/>
      <c r="I127" s="406"/>
      <c r="J127" s="406"/>
      <c r="K127" s="406"/>
      <c r="L127" s="407"/>
      <c r="M127" s="368"/>
      <c r="N127" s="368"/>
      <c r="O127" s="368"/>
      <c r="P127" s="368"/>
      <c r="Q127" s="368"/>
      <c r="R127" s="368"/>
      <c r="S127" s="368"/>
      <c r="T127" s="368"/>
      <c r="U127" s="368"/>
      <c r="V127" s="368"/>
      <c r="W127" s="297"/>
      <c r="X127" s="298"/>
      <c r="Y127" s="300"/>
      <c r="Z127" s="18"/>
      <c r="AA127" s="18"/>
      <c r="AB127" s="19"/>
    </row>
    <row r="128" spans="2:28" ht="38.25" customHeight="1">
      <c r="B128" s="5">
        <f t="shared" si="1"/>
        <v>76</v>
      </c>
      <c r="C128" s="405"/>
      <c r="D128" s="406"/>
      <c r="E128" s="406"/>
      <c r="F128" s="406"/>
      <c r="G128" s="406"/>
      <c r="H128" s="406"/>
      <c r="I128" s="406"/>
      <c r="J128" s="406"/>
      <c r="K128" s="406"/>
      <c r="L128" s="407"/>
      <c r="M128" s="368"/>
      <c r="N128" s="368"/>
      <c r="O128" s="368"/>
      <c r="P128" s="368"/>
      <c r="Q128" s="368"/>
      <c r="R128" s="368"/>
      <c r="S128" s="368"/>
      <c r="T128" s="368"/>
      <c r="U128" s="368"/>
      <c r="V128" s="368"/>
      <c r="W128" s="297"/>
      <c r="X128" s="298"/>
      <c r="Y128" s="300"/>
      <c r="Z128" s="18"/>
      <c r="AA128" s="18"/>
      <c r="AB128" s="19"/>
    </row>
    <row r="129" spans="2:28" ht="38.25" customHeight="1">
      <c r="B129" s="5">
        <f t="shared" si="1"/>
        <v>77</v>
      </c>
      <c r="C129" s="405"/>
      <c r="D129" s="406"/>
      <c r="E129" s="406"/>
      <c r="F129" s="406"/>
      <c r="G129" s="406"/>
      <c r="H129" s="406"/>
      <c r="I129" s="406"/>
      <c r="J129" s="406"/>
      <c r="K129" s="406"/>
      <c r="L129" s="407"/>
      <c r="M129" s="368"/>
      <c r="N129" s="368"/>
      <c r="O129" s="368"/>
      <c r="P129" s="368"/>
      <c r="Q129" s="368"/>
      <c r="R129" s="368"/>
      <c r="S129" s="368"/>
      <c r="T129" s="368"/>
      <c r="U129" s="368"/>
      <c r="V129" s="368"/>
      <c r="W129" s="297"/>
      <c r="X129" s="298"/>
      <c r="Y129" s="300"/>
      <c r="Z129" s="18"/>
      <c r="AA129" s="18"/>
      <c r="AB129" s="19"/>
    </row>
    <row r="130" spans="2:28" ht="38.25" customHeight="1">
      <c r="B130" s="5">
        <f t="shared" si="1"/>
        <v>78</v>
      </c>
      <c r="C130" s="405"/>
      <c r="D130" s="406"/>
      <c r="E130" s="406"/>
      <c r="F130" s="406"/>
      <c r="G130" s="406"/>
      <c r="H130" s="406"/>
      <c r="I130" s="406"/>
      <c r="J130" s="406"/>
      <c r="K130" s="406"/>
      <c r="L130" s="407"/>
      <c r="M130" s="368"/>
      <c r="N130" s="368"/>
      <c r="O130" s="368"/>
      <c r="P130" s="368"/>
      <c r="Q130" s="368"/>
      <c r="R130" s="368"/>
      <c r="S130" s="368"/>
      <c r="T130" s="368"/>
      <c r="U130" s="368"/>
      <c r="V130" s="368"/>
      <c r="W130" s="297"/>
      <c r="X130" s="298"/>
      <c r="Y130" s="300"/>
      <c r="Z130" s="18"/>
      <c r="AA130" s="18"/>
      <c r="AB130" s="19"/>
    </row>
    <row r="131" spans="2:28" ht="38.25" customHeight="1">
      <c r="B131" s="5">
        <f t="shared" si="1"/>
        <v>79</v>
      </c>
      <c r="C131" s="405"/>
      <c r="D131" s="406"/>
      <c r="E131" s="406"/>
      <c r="F131" s="406"/>
      <c r="G131" s="406"/>
      <c r="H131" s="406"/>
      <c r="I131" s="406"/>
      <c r="J131" s="406"/>
      <c r="K131" s="406"/>
      <c r="L131" s="407"/>
      <c r="M131" s="368"/>
      <c r="N131" s="368"/>
      <c r="O131" s="368"/>
      <c r="P131" s="368"/>
      <c r="Q131" s="368"/>
      <c r="R131" s="368"/>
      <c r="S131" s="368"/>
      <c r="T131" s="368"/>
      <c r="U131" s="368"/>
      <c r="V131" s="368"/>
      <c r="W131" s="297"/>
      <c r="X131" s="298"/>
      <c r="Y131" s="300"/>
      <c r="Z131" s="18"/>
      <c r="AA131" s="18"/>
      <c r="AB131" s="19"/>
    </row>
    <row r="132" spans="2:28" ht="38.25" customHeight="1">
      <c r="B132" s="5">
        <f t="shared" si="1"/>
        <v>80</v>
      </c>
      <c r="C132" s="405"/>
      <c r="D132" s="406"/>
      <c r="E132" s="406"/>
      <c r="F132" s="406"/>
      <c r="G132" s="406"/>
      <c r="H132" s="406"/>
      <c r="I132" s="406"/>
      <c r="J132" s="406"/>
      <c r="K132" s="406"/>
      <c r="L132" s="407"/>
      <c r="M132" s="368"/>
      <c r="N132" s="368"/>
      <c r="O132" s="368"/>
      <c r="P132" s="368"/>
      <c r="Q132" s="368"/>
      <c r="R132" s="368"/>
      <c r="S132" s="368"/>
      <c r="T132" s="368"/>
      <c r="U132" s="368"/>
      <c r="V132" s="368"/>
      <c r="W132" s="297"/>
      <c r="X132" s="298"/>
      <c r="Y132" s="300"/>
      <c r="Z132" s="18"/>
      <c r="AA132" s="18"/>
      <c r="AB132" s="19"/>
    </row>
    <row r="133" spans="2:28" ht="38.25" customHeight="1">
      <c r="B133" s="5">
        <f t="shared" si="1"/>
        <v>81</v>
      </c>
      <c r="C133" s="405"/>
      <c r="D133" s="406"/>
      <c r="E133" s="406"/>
      <c r="F133" s="406"/>
      <c r="G133" s="406"/>
      <c r="H133" s="406"/>
      <c r="I133" s="406"/>
      <c r="J133" s="406"/>
      <c r="K133" s="406"/>
      <c r="L133" s="407"/>
      <c r="M133" s="368"/>
      <c r="N133" s="368"/>
      <c r="O133" s="368"/>
      <c r="P133" s="368"/>
      <c r="Q133" s="368"/>
      <c r="R133" s="368"/>
      <c r="S133" s="368"/>
      <c r="T133" s="368"/>
      <c r="U133" s="368"/>
      <c r="V133" s="368"/>
      <c r="W133" s="297"/>
      <c r="X133" s="298"/>
      <c r="Y133" s="300"/>
      <c r="Z133" s="18"/>
      <c r="AA133" s="18"/>
      <c r="AB133" s="19"/>
    </row>
    <row r="134" spans="2:28" ht="38.25" customHeight="1">
      <c r="B134" s="5">
        <f t="shared" si="1"/>
        <v>82</v>
      </c>
      <c r="C134" s="405"/>
      <c r="D134" s="406"/>
      <c r="E134" s="406"/>
      <c r="F134" s="406"/>
      <c r="G134" s="406"/>
      <c r="H134" s="406"/>
      <c r="I134" s="406"/>
      <c r="J134" s="406"/>
      <c r="K134" s="406"/>
      <c r="L134" s="407"/>
      <c r="M134" s="368"/>
      <c r="N134" s="368"/>
      <c r="O134" s="368"/>
      <c r="P134" s="368"/>
      <c r="Q134" s="368"/>
      <c r="R134" s="368"/>
      <c r="S134" s="368"/>
      <c r="T134" s="368"/>
      <c r="U134" s="368"/>
      <c r="V134" s="368"/>
      <c r="W134" s="297"/>
      <c r="X134" s="298"/>
      <c r="Y134" s="300"/>
      <c r="Z134" s="18"/>
      <c r="AA134" s="18"/>
      <c r="AB134" s="19"/>
    </row>
    <row r="135" spans="2:28" ht="38.25" customHeight="1">
      <c r="B135" s="5">
        <f t="shared" si="1"/>
        <v>83</v>
      </c>
      <c r="C135" s="405"/>
      <c r="D135" s="406"/>
      <c r="E135" s="406"/>
      <c r="F135" s="406"/>
      <c r="G135" s="406"/>
      <c r="H135" s="406"/>
      <c r="I135" s="406"/>
      <c r="J135" s="406"/>
      <c r="K135" s="406"/>
      <c r="L135" s="407"/>
      <c r="M135" s="368"/>
      <c r="N135" s="368"/>
      <c r="O135" s="368"/>
      <c r="P135" s="368"/>
      <c r="Q135" s="368"/>
      <c r="R135" s="368"/>
      <c r="S135" s="368"/>
      <c r="T135" s="368"/>
      <c r="U135" s="368"/>
      <c r="V135" s="368"/>
      <c r="W135" s="297"/>
      <c r="X135" s="298"/>
      <c r="Y135" s="300"/>
      <c r="Z135" s="18"/>
      <c r="AA135" s="18"/>
      <c r="AB135" s="19"/>
    </row>
    <row r="136" spans="2:28" ht="38.25" customHeight="1">
      <c r="B136" s="5">
        <f t="shared" si="1"/>
        <v>84</v>
      </c>
      <c r="C136" s="405"/>
      <c r="D136" s="406"/>
      <c r="E136" s="406"/>
      <c r="F136" s="406"/>
      <c r="G136" s="406"/>
      <c r="H136" s="406"/>
      <c r="I136" s="406"/>
      <c r="J136" s="406"/>
      <c r="K136" s="406"/>
      <c r="L136" s="407"/>
      <c r="M136" s="368"/>
      <c r="N136" s="368"/>
      <c r="O136" s="368"/>
      <c r="P136" s="368"/>
      <c r="Q136" s="368"/>
      <c r="R136" s="368"/>
      <c r="S136" s="368"/>
      <c r="T136" s="368"/>
      <c r="U136" s="368"/>
      <c r="V136" s="368"/>
      <c r="W136" s="297"/>
      <c r="X136" s="298"/>
      <c r="Y136" s="300"/>
      <c r="Z136" s="18"/>
      <c r="AA136" s="18"/>
      <c r="AB136" s="19"/>
    </row>
    <row r="137" spans="2:28" ht="38.25" customHeight="1">
      <c r="B137" s="5">
        <f t="shared" si="1"/>
        <v>85</v>
      </c>
      <c r="C137" s="405"/>
      <c r="D137" s="406"/>
      <c r="E137" s="406"/>
      <c r="F137" s="406"/>
      <c r="G137" s="406"/>
      <c r="H137" s="406"/>
      <c r="I137" s="406"/>
      <c r="J137" s="406"/>
      <c r="K137" s="406"/>
      <c r="L137" s="407"/>
      <c r="M137" s="368"/>
      <c r="N137" s="368"/>
      <c r="O137" s="368"/>
      <c r="P137" s="368"/>
      <c r="Q137" s="368"/>
      <c r="R137" s="368"/>
      <c r="S137" s="368"/>
      <c r="T137" s="368"/>
      <c r="U137" s="368"/>
      <c r="V137" s="368"/>
      <c r="W137" s="297"/>
      <c r="X137" s="298"/>
      <c r="Y137" s="300"/>
      <c r="Z137" s="18"/>
      <c r="AA137" s="18"/>
      <c r="AB137" s="19"/>
    </row>
    <row r="138" spans="2:28" ht="38.25" customHeight="1">
      <c r="B138" s="5">
        <f t="shared" si="1"/>
        <v>86</v>
      </c>
      <c r="C138" s="405"/>
      <c r="D138" s="406"/>
      <c r="E138" s="406"/>
      <c r="F138" s="406"/>
      <c r="G138" s="406"/>
      <c r="H138" s="406"/>
      <c r="I138" s="406"/>
      <c r="J138" s="406"/>
      <c r="K138" s="406"/>
      <c r="L138" s="407"/>
      <c r="M138" s="368"/>
      <c r="N138" s="368"/>
      <c r="O138" s="368"/>
      <c r="P138" s="368"/>
      <c r="Q138" s="368"/>
      <c r="R138" s="368"/>
      <c r="S138" s="368"/>
      <c r="T138" s="368"/>
      <c r="U138" s="368"/>
      <c r="V138" s="368"/>
      <c r="W138" s="297"/>
      <c r="X138" s="298"/>
      <c r="Y138" s="300"/>
      <c r="Z138" s="18"/>
      <c r="AA138" s="18"/>
      <c r="AB138" s="19"/>
    </row>
    <row r="139" spans="2:28" ht="38.25" customHeight="1">
      <c r="B139" s="5">
        <f t="shared" si="1"/>
        <v>87</v>
      </c>
      <c r="C139" s="405"/>
      <c r="D139" s="406"/>
      <c r="E139" s="406"/>
      <c r="F139" s="406"/>
      <c r="G139" s="406"/>
      <c r="H139" s="406"/>
      <c r="I139" s="406"/>
      <c r="J139" s="406"/>
      <c r="K139" s="406"/>
      <c r="L139" s="407"/>
      <c r="M139" s="368"/>
      <c r="N139" s="368"/>
      <c r="O139" s="368"/>
      <c r="P139" s="368"/>
      <c r="Q139" s="368"/>
      <c r="R139" s="368"/>
      <c r="S139" s="368"/>
      <c r="T139" s="368"/>
      <c r="U139" s="368"/>
      <c r="V139" s="368"/>
      <c r="W139" s="297"/>
      <c r="X139" s="298"/>
      <c r="Y139" s="300"/>
      <c r="Z139" s="18"/>
      <c r="AA139" s="18"/>
      <c r="AB139" s="19"/>
    </row>
    <row r="140" spans="2:28" ht="38.25" customHeight="1">
      <c r="B140" s="5">
        <f t="shared" si="1"/>
        <v>88</v>
      </c>
      <c r="C140" s="405"/>
      <c r="D140" s="406"/>
      <c r="E140" s="406"/>
      <c r="F140" s="406"/>
      <c r="G140" s="406"/>
      <c r="H140" s="406"/>
      <c r="I140" s="406"/>
      <c r="J140" s="406"/>
      <c r="K140" s="406"/>
      <c r="L140" s="407"/>
      <c r="M140" s="368"/>
      <c r="N140" s="368"/>
      <c r="O140" s="368"/>
      <c r="P140" s="368"/>
      <c r="Q140" s="368"/>
      <c r="R140" s="368"/>
      <c r="S140" s="368"/>
      <c r="T140" s="368"/>
      <c r="U140" s="368"/>
      <c r="V140" s="368"/>
      <c r="W140" s="297"/>
      <c r="X140" s="298"/>
      <c r="Y140" s="300"/>
      <c r="Z140" s="18"/>
      <c r="AA140" s="18"/>
      <c r="AB140" s="19"/>
    </row>
    <row r="141" spans="2:28" ht="38.25" customHeight="1">
      <c r="B141" s="5">
        <f t="shared" si="1"/>
        <v>89</v>
      </c>
      <c r="C141" s="405"/>
      <c r="D141" s="406"/>
      <c r="E141" s="406"/>
      <c r="F141" s="406"/>
      <c r="G141" s="406"/>
      <c r="H141" s="406"/>
      <c r="I141" s="406"/>
      <c r="J141" s="406"/>
      <c r="K141" s="406"/>
      <c r="L141" s="407"/>
      <c r="M141" s="368"/>
      <c r="N141" s="368"/>
      <c r="O141" s="368"/>
      <c r="P141" s="368"/>
      <c r="Q141" s="368"/>
      <c r="R141" s="368"/>
      <c r="S141" s="368"/>
      <c r="T141" s="368"/>
      <c r="U141" s="368"/>
      <c r="V141" s="368"/>
      <c r="W141" s="297"/>
      <c r="X141" s="298"/>
      <c r="Y141" s="300"/>
      <c r="Z141" s="18"/>
      <c r="AA141" s="18"/>
      <c r="AB141" s="19"/>
    </row>
    <row r="142" spans="2:28" ht="38.25" customHeight="1">
      <c r="B142" s="5">
        <f t="shared" si="1"/>
        <v>90</v>
      </c>
      <c r="C142" s="405"/>
      <c r="D142" s="406"/>
      <c r="E142" s="406"/>
      <c r="F142" s="406"/>
      <c r="G142" s="406"/>
      <c r="H142" s="406"/>
      <c r="I142" s="406"/>
      <c r="J142" s="406"/>
      <c r="K142" s="406"/>
      <c r="L142" s="407"/>
      <c r="M142" s="368"/>
      <c r="N142" s="368"/>
      <c r="O142" s="368"/>
      <c r="P142" s="368"/>
      <c r="Q142" s="368"/>
      <c r="R142" s="368"/>
      <c r="S142" s="368"/>
      <c r="T142" s="368"/>
      <c r="U142" s="368"/>
      <c r="V142" s="368"/>
      <c r="W142" s="297"/>
      <c r="X142" s="298"/>
      <c r="Y142" s="300"/>
      <c r="Z142" s="18"/>
      <c r="AA142" s="18"/>
      <c r="AB142" s="19"/>
    </row>
    <row r="143" spans="2:28" ht="38.25" customHeight="1">
      <c r="B143" s="5">
        <f t="shared" si="1"/>
        <v>91</v>
      </c>
      <c r="C143" s="405"/>
      <c r="D143" s="406"/>
      <c r="E143" s="406"/>
      <c r="F143" s="406"/>
      <c r="G143" s="406"/>
      <c r="H143" s="406"/>
      <c r="I143" s="406"/>
      <c r="J143" s="406"/>
      <c r="K143" s="406"/>
      <c r="L143" s="407"/>
      <c r="M143" s="368"/>
      <c r="N143" s="368"/>
      <c r="O143" s="368"/>
      <c r="P143" s="368"/>
      <c r="Q143" s="368"/>
      <c r="R143" s="368"/>
      <c r="S143" s="368"/>
      <c r="T143" s="368"/>
      <c r="U143" s="368"/>
      <c r="V143" s="368"/>
      <c r="W143" s="297"/>
      <c r="X143" s="298"/>
      <c r="Y143" s="300"/>
      <c r="Z143" s="18"/>
      <c r="AA143" s="18"/>
      <c r="AB143" s="19"/>
    </row>
    <row r="144" spans="2:28" ht="38.25" customHeight="1">
      <c r="B144" s="5">
        <f t="shared" si="1"/>
        <v>92</v>
      </c>
      <c r="C144" s="405"/>
      <c r="D144" s="406"/>
      <c r="E144" s="406"/>
      <c r="F144" s="406"/>
      <c r="G144" s="406"/>
      <c r="H144" s="406"/>
      <c r="I144" s="406"/>
      <c r="J144" s="406"/>
      <c r="K144" s="406"/>
      <c r="L144" s="407"/>
      <c r="M144" s="368"/>
      <c r="N144" s="368"/>
      <c r="O144" s="368"/>
      <c r="P144" s="368"/>
      <c r="Q144" s="368"/>
      <c r="R144" s="368"/>
      <c r="S144" s="368"/>
      <c r="T144" s="368"/>
      <c r="U144" s="368"/>
      <c r="V144" s="368"/>
      <c r="W144" s="297"/>
      <c r="X144" s="298"/>
      <c r="Y144" s="300"/>
      <c r="Z144" s="18"/>
      <c r="AA144" s="18"/>
      <c r="AB144" s="19"/>
    </row>
    <row r="145" spans="1:28" ht="38.25" customHeight="1">
      <c r="B145" s="5">
        <f t="shared" si="1"/>
        <v>93</v>
      </c>
      <c r="C145" s="405"/>
      <c r="D145" s="406"/>
      <c r="E145" s="406"/>
      <c r="F145" s="406"/>
      <c r="G145" s="406"/>
      <c r="H145" s="406"/>
      <c r="I145" s="406"/>
      <c r="J145" s="406"/>
      <c r="K145" s="406"/>
      <c r="L145" s="407"/>
      <c r="M145" s="368"/>
      <c r="N145" s="368"/>
      <c r="O145" s="368"/>
      <c r="P145" s="368"/>
      <c r="Q145" s="368"/>
      <c r="R145" s="368"/>
      <c r="S145" s="368"/>
      <c r="T145" s="368"/>
      <c r="U145" s="368"/>
      <c r="V145" s="368"/>
      <c r="W145" s="297"/>
      <c r="X145" s="298"/>
      <c r="Y145" s="300"/>
      <c r="Z145" s="18"/>
      <c r="AA145" s="18"/>
      <c r="AB145" s="19"/>
    </row>
    <row r="146" spans="1:28" ht="38.25" customHeight="1">
      <c r="B146" s="5">
        <f t="shared" si="1"/>
        <v>94</v>
      </c>
      <c r="C146" s="405"/>
      <c r="D146" s="406"/>
      <c r="E146" s="406"/>
      <c r="F146" s="406"/>
      <c r="G146" s="406"/>
      <c r="H146" s="406"/>
      <c r="I146" s="406"/>
      <c r="J146" s="406"/>
      <c r="K146" s="406"/>
      <c r="L146" s="407"/>
      <c r="M146" s="368"/>
      <c r="N146" s="368"/>
      <c r="O146" s="368"/>
      <c r="P146" s="368"/>
      <c r="Q146" s="368"/>
      <c r="R146" s="368"/>
      <c r="S146" s="368"/>
      <c r="T146" s="368"/>
      <c r="U146" s="368"/>
      <c r="V146" s="368"/>
      <c r="W146" s="297"/>
      <c r="X146" s="298"/>
      <c r="Y146" s="300"/>
      <c r="Z146" s="18"/>
      <c r="AA146" s="18"/>
      <c r="AB146" s="19"/>
    </row>
    <row r="147" spans="1:28" ht="38.25" customHeight="1">
      <c r="B147" s="5">
        <f t="shared" si="1"/>
        <v>95</v>
      </c>
      <c r="C147" s="405"/>
      <c r="D147" s="406"/>
      <c r="E147" s="406"/>
      <c r="F147" s="406"/>
      <c r="G147" s="406"/>
      <c r="H147" s="406"/>
      <c r="I147" s="406"/>
      <c r="J147" s="406"/>
      <c r="K147" s="406"/>
      <c r="L147" s="407"/>
      <c r="M147" s="368"/>
      <c r="N147" s="368"/>
      <c r="O147" s="368"/>
      <c r="P147" s="368"/>
      <c r="Q147" s="368"/>
      <c r="R147" s="368"/>
      <c r="S147" s="368"/>
      <c r="T147" s="368"/>
      <c r="U147" s="368"/>
      <c r="V147" s="368"/>
      <c r="W147" s="297"/>
      <c r="X147" s="298"/>
      <c r="Y147" s="300"/>
      <c r="Z147" s="18"/>
      <c r="AA147" s="18"/>
      <c r="AB147" s="19"/>
    </row>
    <row r="148" spans="1:28" ht="38.25" customHeight="1">
      <c r="B148" s="5">
        <f t="shared" si="1"/>
        <v>96</v>
      </c>
      <c r="C148" s="405"/>
      <c r="D148" s="406"/>
      <c r="E148" s="406"/>
      <c r="F148" s="406"/>
      <c r="G148" s="406"/>
      <c r="H148" s="406"/>
      <c r="I148" s="406"/>
      <c r="J148" s="406"/>
      <c r="K148" s="406"/>
      <c r="L148" s="407"/>
      <c r="M148" s="368"/>
      <c r="N148" s="368"/>
      <c r="O148" s="368"/>
      <c r="P148" s="368"/>
      <c r="Q148" s="368"/>
      <c r="R148" s="368"/>
      <c r="S148" s="368"/>
      <c r="T148" s="368"/>
      <c r="U148" s="368"/>
      <c r="V148" s="368"/>
      <c r="W148" s="297"/>
      <c r="X148" s="298"/>
      <c r="Y148" s="300"/>
      <c r="Z148" s="18"/>
      <c r="AA148" s="18"/>
      <c r="AB148" s="19"/>
    </row>
    <row r="149" spans="1:28" ht="38.25" customHeight="1">
      <c r="B149" s="5">
        <f t="shared" si="1"/>
        <v>97</v>
      </c>
      <c r="C149" s="405"/>
      <c r="D149" s="406"/>
      <c r="E149" s="406"/>
      <c r="F149" s="406"/>
      <c r="G149" s="406"/>
      <c r="H149" s="406"/>
      <c r="I149" s="406"/>
      <c r="J149" s="406"/>
      <c r="K149" s="406"/>
      <c r="L149" s="407"/>
      <c r="M149" s="368"/>
      <c r="N149" s="368"/>
      <c r="O149" s="368"/>
      <c r="P149" s="368"/>
      <c r="Q149" s="368"/>
      <c r="R149" s="368"/>
      <c r="S149" s="368"/>
      <c r="T149" s="368"/>
      <c r="U149" s="368"/>
      <c r="V149" s="368"/>
      <c r="W149" s="297"/>
      <c r="X149" s="298"/>
      <c r="Y149" s="300"/>
      <c r="Z149" s="18"/>
      <c r="AA149" s="18"/>
      <c r="AB149" s="19"/>
    </row>
    <row r="150" spans="1:28" ht="38.25" customHeight="1">
      <c r="B150" s="5">
        <f t="shared" si="1"/>
        <v>98</v>
      </c>
      <c r="C150" s="405"/>
      <c r="D150" s="406"/>
      <c r="E150" s="406"/>
      <c r="F150" s="406"/>
      <c r="G150" s="406"/>
      <c r="H150" s="406"/>
      <c r="I150" s="406"/>
      <c r="J150" s="406"/>
      <c r="K150" s="406"/>
      <c r="L150" s="407"/>
      <c r="M150" s="368"/>
      <c r="N150" s="368"/>
      <c r="O150" s="368"/>
      <c r="P150" s="368"/>
      <c r="Q150" s="368"/>
      <c r="R150" s="368"/>
      <c r="S150" s="368"/>
      <c r="T150" s="368"/>
      <c r="U150" s="368"/>
      <c r="V150" s="368"/>
      <c r="W150" s="297"/>
      <c r="X150" s="298"/>
      <c r="Y150" s="300"/>
      <c r="Z150" s="18"/>
      <c r="AA150" s="18"/>
      <c r="AB150" s="19"/>
    </row>
    <row r="151" spans="1:28" ht="38.25" customHeight="1">
      <c r="B151" s="5">
        <f t="shared" si="1"/>
        <v>99</v>
      </c>
      <c r="C151" s="405"/>
      <c r="D151" s="406"/>
      <c r="E151" s="406"/>
      <c r="F151" s="406"/>
      <c r="G151" s="406"/>
      <c r="H151" s="406"/>
      <c r="I151" s="406"/>
      <c r="J151" s="406"/>
      <c r="K151" s="406"/>
      <c r="L151" s="407"/>
      <c r="M151" s="368"/>
      <c r="N151" s="368"/>
      <c r="O151" s="368"/>
      <c r="P151" s="368"/>
      <c r="Q151" s="368"/>
      <c r="R151" s="368"/>
      <c r="S151" s="368"/>
      <c r="T151" s="368"/>
      <c r="U151" s="368"/>
      <c r="V151" s="368"/>
      <c r="W151" s="297"/>
      <c r="X151" s="298"/>
      <c r="Y151" s="300"/>
      <c r="Z151" s="18"/>
      <c r="AA151" s="18"/>
      <c r="AB151" s="19"/>
    </row>
    <row r="152" spans="1:28" ht="38.25" customHeight="1" thickBot="1">
      <c r="B152" s="5">
        <f t="shared" si="1"/>
        <v>100</v>
      </c>
      <c r="C152" s="413"/>
      <c r="D152" s="414"/>
      <c r="E152" s="414"/>
      <c r="F152" s="414"/>
      <c r="G152" s="414"/>
      <c r="H152" s="414"/>
      <c r="I152" s="414"/>
      <c r="J152" s="414"/>
      <c r="K152" s="414"/>
      <c r="L152" s="415"/>
      <c r="M152" s="380"/>
      <c r="N152" s="380"/>
      <c r="O152" s="380"/>
      <c r="P152" s="380"/>
      <c r="Q152" s="380"/>
      <c r="R152" s="380"/>
      <c r="S152" s="380"/>
      <c r="T152" s="380"/>
      <c r="U152" s="380"/>
      <c r="V152" s="380"/>
      <c r="W152" s="301"/>
      <c r="X152" s="302"/>
      <c r="Y152" s="303"/>
      <c r="Z152" s="18"/>
      <c r="AA152" s="18"/>
      <c r="AB152" s="19"/>
    </row>
    <row r="153" spans="1:28" ht="4.5" customHeight="1">
      <c r="A153" s="3"/>
    </row>
    <row r="154" spans="1:28" ht="28.5" customHeight="1">
      <c r="B154" s="14"/>
      <c r="C154" s="379"/>
      <c r="D154" s="379"/>
      <c r="E154" s="379"/>
      <c r="F154" s="379"/>
      <c r="G154" s="379"/>
      <c r="H154" s="379"/>
      <c r="I154" s="379"/>
      <c r="J154" s="379"/>
      <c r="K154" s="379"/>
      <c r="L154" s="379"/>
      <c r="M154" s="379"/>
      <c r="N154" s="379"/>
      <c r="O154" s="379"/>
      <c r="P154" s="379"/>
      <c r="Q154" s="379"/>
      <c r="R154" s="379"/>
      <c r="S154" s="379"/>
      <c r="T154" s="379"/>
      <c r="U154" s="379"/>
      <c r="V154" s="379"/>
      <c r="W154" s="379"/>
      <c r="X154" s="379"/>
      <c r="Y154" s="379"/>
      <c r="Z154" s="379"/>
      <c r="AA154" s="379"/>
      <c r="AB154" s="379"/>
    </row>
    <row r="158" spans="1:28" ht="20.149999999999999" customHeight="1">
      <c r="V158" s="20"/>
      <c r="W158" s="20"/>
    </row>
    <row r="159" spans="1:28" ht="20.149999999999999" customHeight="1">
      <c r="V159" s="21"/>
      <c r="W159" s="21"/>
    </row>
    <row r="160" spans="1:28" ht="20.149999999999999" customHeight="1">
      <c r="V160" s="22"/>
      <c r="W160" s="22"/>
    </row>
  </sheetData>
  <sheetProtection algorithmName="SHA-512" hashValue="W5FaNg1a+2qEeVnnLrgIykhlmrpc/9u9eNZ1vodMtYCa3SgPTRnDI2yFzcU9AP+2YRHoAyqWD/ZJk1rDx984Aw==" saltValue="lx30qjO+KdeY2fWqzHbyHg==" spinCount="100000" sheet="1" objects="1" scenarios="1"/>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dataValidations count="2">
    <dataValidation type="list" allowBlank="1" showInputMessage="1" showErrorMessage="1" sqref="C32:L32" xr:uid="{00000000-0002-0000-0000-000000000000}">
      <formula1>"神奈川県,横浜市,川崎市,相模原市"</formula1>
    </dataValidation>
    <dataValidation type="list" allowBlank="1" showInputMessage="1" showErrorMessage="1" sqref="M53:Q152" xr:uid="{00000000-0002-0000-0000-000001000000}">
      <formula1>"神奈川県,横浜市,川崎市,相模原市,横須賀市,神奈川県外"</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223"/>
  <sheetViews>
    <sheetView tabSelected="1" view="pageBreakPreview" topLeftCell="A73" zoomScale="89" zoomScaleNormal="120" zoomScaleSheetLayoutView="115" workbookViewId="0">
      <selection activeCell="A78" sqref="A78:R79"/>
    </sheetView>
  </sheetViews>
  <sheetFormatPr defaultColWidth="9" defaultRowHeight="13"/>
  <cols>
    <col min="1" max="1" width="2.453125" customWidth="1"/>
    <col min="2" max="6" width="2.7265625" customWidth="1"/>
    <col min="7" max="38" width="2.453125" customWidth="1"/>
    <col min="39" max="39" width="8.453125" customWidth="1"/>
    <col min="40" max="40" width="4.08984375" customWidth="1"/>
  </cols>
  <sheetData>
    <row r="1" spans="1:49">
      <c r="A1" t="s">
        <v>103</v>
      </c>
      <c r="Y1" s="500" t="s">
        <v>19</v>
      </c>
      <c r="Z1" s="500"/>
      <c r="AA1" s="500"/>
      <c r="AB1" s="500"/>
      <c r="AC1" s="500" t="str">
        <f>IF(基本情報入力シート!C32="","",基本情報入力シート!C32)</f>
        <v>神奈川県</v>
      </c>
      <c r="AD1" s="500"/>
      <c r="AE1" s="500"/>
      <c r="AF1" s="500"/>
      <c r="AG1" s="500"/>
      <c r="AH1" s="500"/>
      <c r="AI1" s="500"/>
      <c r="AJ1" s="500"/>
      <c r="AK1" s="74"/>
      <c r="AL1" s="74"/>
      <c r="AM1" s="74"/>
    </row>
    <row r="3" spans="1:49" ht="16.5" customHeight="1">
      <c r="B3" s="55"/>
      <c r="C3" s="55"/>
      <c r="D3" s="55"/>
      <c r="E3" s="55"/>
      <c r="F3" s="55"/>
      <c r="G3" s="55"/>
      <c r="H3" s="55"/>
      <c r="I3" s="55"/>
      <c r="J3" s="55"/>
      <c r="K3" s="55"/>
      <c r="L3" s="55"/>
      <c r="M3" s="55"/>
      <c r="N3" s="55"/>
      <c r="O3" s="55"/>
      <c r="P3" s="55"/>
      <c r="Q3" s="55"/>
      <c r="R3" s="55"/>
      <c r="S3" s="55"/>
      <c r="T3" s="55"/>
      <c r="U3" s="55"/>
      <c r="V3" s="55"/>
      <c r="W3" s="55"/>
      <c r="X3" s="55"/>
      <c r="Y3" s="55"/>
      <c r="Z3" s="56" t="s">
        <v>81</v>
      </c>
      <c r="AA3" s="501">
        <v>5</v>
      </c>
      <c r="AB3" s="501"/>
      <c r="AC3" s="23" t="s">
        <v>10</v>
      </c>
      <c r="AD3" s="55"/>
      <c r="AI3" s="23"/>
      <c r="AJ3" s="23"/>
      <c r="AK3" s="23"/>
      <c r="AL3" s="23"/>
      <c r="AM3" s="23"/>
    </row>
    <row r="4" spans="1:49">
      <c r="A4" s="512" t="s">
        <v>111</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72"/>
      <c r="AL4" s="72"/>
      <c r="AM4" s="72"/>
    </row>
    <row r="5" spans="1:49">
      <c r="A5" s="2" t="s">
        <v>128</v>
      </c>
      <c r="AC5" s="24"/>
      <c r="AD5" s="24"/>
      <c r="AE5" s="24"/>
      <c r="AF5" s="24"/>
      <c r="AG5" s="24"/>
      <c r="AH5" s="24"/>
      <c r="AI5" s="24"/>
      <c r="AJ5" s="24"/>
      <c r="AK5" s="24"/>
      <c r="AL5" s="24"/>
      <c r="AM5" s="24"/>
    </row>
    <row r="6" spans="1:49" ht="4.5" customHeight="1"/>
    <row r="7" spans="1:49" s="25" customFormat="1" ht="13.5" customHeight="1">
      <c r="A7" s="523" t="s">
        <v>26</v>
      </c>
      <c r="B7" s="524"/>
      <c r="C7" s="524"/>
      <c r="D7" s="524"/>
      <c r="E7" s="524"/>
      <c r="F7" s="524"/>
      <c r="G7" s="527" t="str">
        <f>IF(基本情報入力シート!M36="","",基本情報入力シート!M36)</f>
        <v>ゴウドウカイシャカジュアル</v>
      </c>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9"/>
      <c r="AK7" s="77"/>
      <c r="AL7" s="77"/>
      <c r="AM7" s="77"/>
    </row>
    <row r="8" spans="1:49" s="25" customFormat="1" ht="22.5" customHeight="1">
      <c r="A8" s="519" t="s">
        <v>25</v>
      </c>
      <c r="B8" s="520"/>
      <c r="C8" s="520"/>
      <c r="D8" s="520"/>
      <c r="E8" s="520"/>
      <c r="F8" s="520"/>
      <c r="G8" s="530" t="str">
        <f>IF(基本情報入力シート!M37="","",基本情報入力シート!M37)</f>
        <v>合同会社カジュアル</v>
      </c>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2"/>
      <c r="AK8" s="78"/>
      <c r="AL8" s="78"/>
      <c r="AM8" s="78"/>
    </row>
    <row r="9" spans="1:49" s="25" customFormat="1" ht="12.75" customHeight="1">
      <c r="A9" s="513" t="s">
        <v>21</v>
      </c>
      <c r="B9" s="514"/>
      <c r="C9" s="514"/>
      <c r="D9" s="514"/>
      <c r="E9" s="514"/>
      <c r="F9" s="514"/>
      <c r="G9" s="26" t="s">
        <v>1</v>
      </c>
      <c r="H9" s="505" t="str">
        <f>IF(基本情報入力シート!AD38="","",基本情報入力シート!AD38)</f>
        <v>257－0031</v>
      </c>
      <c r="I9" s="505"/>
      <c r="J9" s="505"/>
      <c r="K9" s="505"/>
      <c r="L9" s="505"/>
      <c r="M9" s="27"/>
      <c r="N9" s="28"/>
      <c r="O9" s="28"/>
      <c r="P9" s="28"/>
      <c r="Q9" s="28"/>
      <c r="R9" s="28"/>
      <c r="S9" s="28"/>
      <c r="T9" s="28"/>
      <c r="U9" s="28"/>
      <c r="V9" s="28"/>
      <c r="W9" s="28"/>
      <c r="X9" s="28"/>
      <c r="Y9" s="28"/>
      <c r="Z9" s="28"/>
      <c r="AA9" s="28"/>
      <c r="AB9" s="28"/>
      <c r="AC9" s="28"/>
      <c r="AD9" s="28"/>
      <c r="AE9" s="28"/>
      <c r="AF9" s="28"/>
      <c r="AG9" s="28"/>
      <c r="AH9" s="28"/>
      <c r="AI9" s="28"/>
      <c r="AJ9" s="29"/>
    </row>
    <row r="10" spans="1:49" s="25" customFormat="1" ht="12" customHeight="1">
      <c r="A10" s="515"/>
      <c r="B10" s="516"/>
      <c r="C10" s="516"/>
      <c r="D10" s="516"/>
      <c r="E10" s="516"/>
      <c r="F10" s="516"/>
      <c r="G10" s="506" t="str">
        <f>IF(基本情報入力シート!M39="","",基本情報入力シート!M39)</f>
        <v>神奈川県秦野市曽屋2丁目6ｰ30</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8"/>
      <c r="AK10" s="77"/>
      <c r="AL10" s="77"/>
      <c r="AM10" s="77"/>
    </row>
    <row r="11" spans="1:49" s="25" customFormat="1" ht="12" customHeight="1">
      <c r="A11" s="517"/>
      <c r="B11" s="518"/>
      <c r="C11" s="518"/>
      <c r="D11" s="518"/>
      <c r="E11" s="518"/>
      <c r="F11" s="518"/>
      <c r="G11" s="509" t="str">
        <f>IF(基本情報入力シート!M40="","",基本情報入力シート!M40)</f>
        <v>清水ハイツ101</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1"/>
      <c r="AK11" s="77"/>
      <c r="AL11" s="77"/>
      <c r="AM11" s="77"/>
    </row>
    <row r="12" spans="1:49" s="25" customFormat="1" ht="12">
      <c r="A12" s="521" t="s">
        <v>0</v>
      </c>
      <c r="B12" s="522"/>
      <c r="C12" s="522"/>
      <c r="D12" s="522"/>
      <c r="E12" s="522"/>
      <c r="F12" s="522"/>
      <c r="G12" s="547" t="str">
        <f>IF(基本情報入力シート!M43="","",基本情報入力シート!M43)</f>
        <v>タグチマコト</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9"/>
      <c r="AW12" s="30"/>
    </row>
    <row r="13" spans="1:49" s="25" customFormat="1" ht="22.5" customHeight="1">
      <c r="A13" s="515" t="s">
        <v>22</v>
      </c>
      <c r="B13" s="516"/>
      <c r="C13" s="516"/>
      <c r="D13" s="516"/>
      <c r="E13" s="516"/>
      <c r="F13" s="516"/>
      <c r="G13" s="502" t="str">
        <f>IF(基本情報入力シート!M44="","",基本情報入力シート!M44)</f>
        <v>田口誠</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4"/>
      <c r="AW13" s="30"/>
    </row>
    <row r="14" spans="1:49" s="25" customFormat="1" ht="15" customHeight="1">
      <c r="A14" s="525" t="s">
        <v>23</v>
      </c>
      <c r="B14" s="525"/>
      <c r="C14" s="525"/>
      <c r="D14" s="525"/>
      <c r="E14" s="525"/>
      <c r="F14" s="525"/>
      <c r="G14" s="526" t="s">
        <v>11</v>
      </c>
      <c r="H14" s="526"/>
      <c r="I14" s="526"/>
      <c r="J14" s="519"/>
      <c r="K14" s="573" t="str">
        <f>IF(基本情報入力シート!M45="","",基本情報入力シート!M45)</f>
        <v>0463-67-7376</v>
      </c>
      <c r="L14" s="574"/>
      <c r="M14" s="574"/>
      <c r="N14" s="574"/>
      <c r="O14" s="574"/>
      <c r="P14" s="574"/>
      <c r="Q14" s="574"/>
      <c r="R14" s="574"/>
      <c r="S14" s="574"/>
      <c r="T14" s="575"/>
      <c r="U14" s="576" t="s">
        <v>24</v>
      </c>
      <c r="V14" s="526"/>
      <c r="W14" s="526"/>
      <c r="X14" s="519"/>
      <c r="Y14" s="577" t="str">
        <f>IF(基本情報入力シート!M46="","",基本情報入力シート!M46)</f>
        <v>michibiki@michibiki-care.jp</v>
      </c>
      <c r="Z14" s="577"/>
      <c r="AA14" s="577"/>
      <c r="AB14" s="577"/>
      <c r="AC14" s="577"/>
      <c r="AD14" s="577"/>
      <c r="AE14" s="577"/>
      <c r="AF14" s="577"/>
      <c r="AG14" s="577"/>
      <c r="AH14" s="577"/>
      <c r="AI14" s="577"/>
      <c r="AJ14" s="578"/>
      <c r="AK14" s="79"/>
      <c r="AL14" s="79"/>
      <c r="AM14" s="79"/>
      <c r="AW14" s="30"/>
    </row>
    <row r="15" spans="1:49" s="86" customFormat="1" ht="12" customHeight="1" thickBot="1">
      <c r="A15" s="84"/>
      <c r="B15" s="84"/>
      <c r="C15" s="84"/>
      <c r="D15" s="84"/>
      <c r="E15" s="84"/>
      <c r="F15" s="84"/>
      <c r="G15" s="84"/>
      <c r="H15" s="84"/>
      <c r="I15" s="84"/>
      <c r="J15" s="84"/>
      <c r="K15" s="85"/>
      <c r="L15" s="85"/>
      <c r="M15" s="85"/>
      <c r="N15" s="85"/>
      <c r="O15" s="85"/>
      <c r="P15" s="85"/>
      <c r="Q15" s="85"/>
      <c r="R15" s="85"/>
      <c r="S15" s="85"/>
      <c r="T15" s="85"/>
      <c r="U15" s="85"/>
      <c r="V15" s="84"/>
      <c r="W15" s="84"/>
      <c r="X15" s="84"/>
      <c r="Y15" s="84"/>
      <c r="Z15" s="85"/>
      <c r="AA15" s="85"/>
      <c r="AB15" s="85"/>
      <c r="AC15" s="85"/>
      <c r="AD15" s="85"/>
      <c r="AE15" s="85"/>
      <c r="AF15" s="85"/>
      <c r="AG15" s="85"/>
      <c r="AH15" s="85"/>
      <c r="AI15" s="85"/>
      <c r="AJ15" s="85"/>
      <c r="AU15" s="87"/>
    </row>
    <row r="16" spans="1:49" s="86" customFormat="1" ht="3.75" customHeight="1">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90"/>
      <c r="AU16" s="87"/>
    </row>
    <row r="17" spans="1:73" s="86" customFormat="1" ht="18" customHeight="1" thickBot="1">
      <c r="A17" s="91" t="s">
        <v>112</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3"/>
      <c r="AU17" s="87"/>
    </row>
    <row r="18" spans="1:73" ht="21.75" customHeight="1" thickBot="1">
      <c r="A18" s="237"/>
      <c r="B18" s="304" t="s">
        <v>113</v>
      </c>
      <c r="C18" s="565" t="s">
        <v>114</v>
      </c>
      <c r="D18" s="566"/>
      <c r="E18" s="566"/>
      <c r="F18" s="566"/>
      <c r="G18" s="566"/>
      <c r="H18" s="566"/>
      <c r="I18" s="566"/>
      <c r="J18" s="566"/>
      <c r="K18" s="566"/>
      <c r="L18" s="567"/>
      <c r="M18" s="305" t="s">
        <v>113</v>
      </c>
      <c r="N18" s="568" t="s">
        <v>115</v>
      </c>
      <c r="O18" s="569"/>
      <c r="P18" s="569"/>
      <c r="Q18" s="569"/>
      <c r="R18" s="569"/>
      <c r="S18" s="569"/>
      <c r="T18" s="569"/>
      <c r="U18" s="569"/>
      <c r="V18" s="569"/>
      <c r="W18" s="570"/>
      <c r="X18" s="306" t="s">
        <v>113</v>
      </c>
      <c r="Y18" s="571" t="s">
        <v>116</v>
      </c>
      <c r="Z18" s="572"/>
      <c r="AA18" s="572"/>
      <c r="AB18" s="572"/>
      <c r="AC18" s="572"/>
      <c r="AD18" s="572"/>
      <c r="AE18" s="572"/>
      <c r="AF18" s="572"/>
      <c r="AG18" s="572"/>
      <c r="AH18" s="572"/>
      <c r="AI18" s="572"/>
      <c r="AJ18" s="86"/>
      <c r="AL18" s="238"/>
      <c r="AR18" s="33"/>
    </row>
    <row r="19" spans="1:73" s="82" customFormat="1" ht="3.75" customHeight="1" thickBot="1">
      <c r="A19" s="96"/>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8"/>
      <c r="AU19" s="94"/>
    </row>
    <row r="20" spans="1:73" s="25" customFormat="1" ht="6" customHeight="1">
      <c r="A20" s="31"/>
      <c r="B20" s="31"/>
      <c r="C20" s="31"/>
      <c r="D20" s="31"/>
      <c r="E20" s="31"/>
      <c r="F20" s="31"/>
      <c r="G20" s="31"/>
      <c r="H20" s="31"/>
      <c r="I20" s="31"/>
      <c r="J20" s="31"/>
      <c r="K20" s="32"/>
      <c r="L20" s="32"/>
      <c r="M20" s="32"/>
      <c r="N20" s="32"/>
      <c r="O20" s="32"/>
      <c r="P20" s="32"/>
      <c r="Q20" s="32"/>
      <c r="R20" s="32"/>
      <c r="S20" s="32"/>
      <c r="T20" s="32"/>
      <c r="U20" s="32"/>
      <c r="V20" s="31"/>
      <c r="W20" s="31"/>
      <c r="X20" s="31"/>
      <c r="Y20" s="31"/>
      <c r="Z20" s="32"/>
      <c r="AA20" s="32"/>
      <c r="AB20" s="32"/>
      <c r="AC20" s="32"/>
      <c r="AD20" s="32"/>
      <c r="AE20" s="32"/>
      <c r="AF20" s="32"/>
      <c r="AG20" s="32"/>
      <c r="AH20" s="32"/>
      <c r="AI20" s="32"/>
      <c r="AJ20" s="32"/>
      <c r="AK20" s="32"/>
      <c r="AL20" s="32"/>
      <c r="AM20" s="32"/>
      <c r="AW20" s="30"/>
    </row>
    <row r="21" spans="1:73" s="25" customFormat="1">
      <c r="A21" s="62" t="s">
        <v>48</v>
      </c>
      <c r="B21" s="31"/>
      <c r="C21" s="31"/>
      <c r="D21" s="31"/>
      <c r="E21" s="31"/>
      <c r="G21" s="31"/>
      <c r="H21" s="31"/>
      <c r="I21" s="31"/>
      <c r="J21" s="37"/>
      <c r="K21" s="32"/>
      <c r="N21" s="32"/>
      <c r="O21" s="32"/>
      <c r="P21" s="32"/>
      <c r="Q21" s="32"/>
      <c r="R21" s="32"/>
      <c r="S21" s="32"/>
      <c r="T21" s="32"/>
      <c r="U21" s="32"/>
      <c r="V21" s="31"/>
      <c r="W21" s="31"/>
      <c r="X21" s="31"/>
      <c r="Y21" s="31"/>
      <c r="Z21" s="32"/>
      <c r="AA21" s="32"/>
      <c r="AB21" s="32"/>
      <c r="AC21" s="32"/>
      <c r="AD21" s="32"/>
      <c r="AE21" s="32"/>
      <c r="AF21" s="32"/>
      <c r="AG21" s="32"/>
      <c r="AH21" s="32"/>
      <c r="AI21" s="32"/>
      <c r="AJ21" s="63"/>
      <c r="AK21" s="63"/>
      <c r="AL21" s="63"/>
      <c r="AM21" s="63"/>
      <c r="AW21" s="30"/>
    </row>
    <row r="22" spans="1:73">
      <c r="A22" s="222" t="s">
        <v>121</v>
      </c>
      <c r="B22" s="223" t="s">
        <v>185</v>
      </c>
      <c r="C22" s="224"/>
      <c r="D22" s="224"/>
      <c r="E22" s="224"/>
      <c r="F22" s="217"/>
      <c r="G22" s="224"/>
      <c r="H22" s="224"/>
      <c r="I22" s="224"/>
      <c r="J22" s="224"/>
      <c r="K22" s="225"/>
      <c r="L22" s="226"/>
      <c r="M22" s="217"/>
      <c r="N22" s="225"/>
      <c r="O22" s="225"/>
      <c r="P22" s="225"/>
      <c r="Q22" s="225"/>
      <c r="R22" s="225"/>
      <c r="S22" s="225"/>
      <c r="T22" s="225"/>
      <c r="U22" s="225"/>
      <c r="V22" s="224"/>
      <c r="W22" s="224"/>
      <c r="X22" s="224"/>
      <c r="Y22" s="224"/>
      <c r="Z22" s="225"/>
      <c r="AA22" s="225"/>
      <c r="AB22" s="225"/>
      <c r="AC22" s="225"/>
      <c r="AD22" s="225"/>
      <c r="AE22" s="225"/>
      <c r="AF22" s="225"/>
      <c r="AG22" s="225"/>
      <c r="AH22" s="225"/>
      <c r="AI22" s="225"/>
      <c r="AJ22" s="225"/>
      <c r="AS22" s="33"/>
    </row>
    <row r="23" spans="1:73" s="25" customFormat="1" ht="12">
      <c r="A23" s="72" t="s">
        <v>186</v>
      </c>
      <c r="B23" s="605" t="s">
        <v>289</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4" t="s">
        <v>187</v>
      </c>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228"/>
    </row>
    <row r="24" spans="1:73" s="25" customFormat="1" ht="12.75" customHeight="1">
      <c r="A24" s="72" t="s">
        <v>188</v>
      </c>
      <c r="B24" s="37" t="s">
        <v>189</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K24" s="227"/>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row>
    <row r="25" spans="1:73" s="25" customFormat="1" ht="12.75" customHeight="1">
      <c r="A25" s="72" t="s">
        <v>190</v>
      </c>
      <c r="B25" s="604" t="s">
        <v>191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row>
    <row r="26" spans="1:73" s="25" customFormat="1" ht="12.75" customHeight="1">
      <c r="A26" s="72" t="s">
        <v>192</v>
      </c>
      <c r="B26" s="37" t="s">
        <v>193</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K26" s="227"/>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row>
    <row r="27" spans="1:73" s="86" customFormat="1" ht="3"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U27" s="87"/>
    </row>
    <row r="28" spans="1:73" s="86" customFormat="1" ht="15" customHeight="1">
      <c r="A28" s="131" t="s">
        <v>129</v>
      </c>
      <c r="B28" s="99"/>
      <c r="C28" s="100"/>
      <c r="D28" s="84"/>
      <c r="E28" s="84"/>
      <c r="F28" s="84"/>
      <c r="G28" s="84"/>
      <c r="H28" s="84"/>
      <c r="I28" s="84"/>
      <c r="J28" s="84"/>
      <c r="K28" s="85"/>
      <c r="L28" s="85"/>
      <c r="M28" s="85"/>
      <c r="N28" s="85"/>
      <c r="O28" s="85"/>
      <c r="P28" s="85"/>
      <c r="Q28" s="85"/>
      <c r="R28" s="85"/>
      <c r="S28" s="101"/>
      <c r="T28" s="102"/>
      <c r="U28" s="102"/>
      <c r="V28" s="83"/>
      <c r="AG28" s="87"/>
    </row>
    <row r="29" spans="1:73" s="86" customFormat="1" ht="18.75" customHeight="1">
      <c r="A29" s="562" t="s">
        <v>130</v>
      </c>
      <c r="B29" s="563"/>
      <c r="C29" s="563"/>
      <c r="D29" s="563"/>
      <c r="E29" s="563"/>
      <c r="F29" s="563"/>
      <c r="G29" s="563"/>
      <c r="H29" s="563"/>
      <c r="I29" s="563"/>
      <c r="J29" s="563"/>
      <c r="K29" s="563"/>
      <c r="L29" s="563"/>
      <c r="M29" s="563"/>
      <c r="N29" s="563"/>
      <c r="O29" s="563"/>
      <c r="P29" s="563"/>
      <c r="Q29" s="563"/>
      <c r="R29" s="563"/>
      <c r="S29" s="563"/>
      <c r="T29" s="563"/>
      <c r="U29" s="563"/>
      <c r="V29" s="564"/>
      <c r="AG29" s="87"/>
    </row>
    <row r="30" spans="1:73" s="82" customFormat="1" ht="18" customHeight="1">
      <c r="A30" s="104" t="s">
        <v>13</v>
      </c>
      <c r="B30" s="557" t="s">
        <v>119</v>
      </c>
      <c r="C30" s="557"/>
      <c r="D30" s="558">
        <f>IF(AA3=0,"",AA3)</f>
        <v>5</v>
      </c>
      <c r="E30" s="558"/>
      <c r="F30" s="105" t="s">
        <v>120</v>
      </c>
      <c r="G30" s="106"/>
      <c r="H30" s="106"/>
      <c r="I30" s="106"/>
      <c r="J30" s="106"/>
      <c r="K30" s="106"/>
      <c r="L30" s="106"/>
      <c r="M30" s="106"/>
      <c r="N30" s="106"/>
      <c r="O30" s="107"/>
      <c r="P30" s="559">
        <f>P35+W35+AD35</f>
        <v>23674950</v>
      </c>
      <c r="Q30" s="560"/>
      <c r="R30" s="560"/>
      <c r="S30" s="560"/>
      <c r="T30" s="560"/>
      <c r="U30" s="561"/>
      <c r="V30" s="132" t="s">
        <v>4</v>
      </c>
    </row>
    <row r="31" spans="1:73" s="82" customFormat="1" ht="30.75" customHeight="1">
      <c r="A31" s="104" t="s">
        <v>14</v>
      </c>
      <c r="B31" s="446" t="s">
        <v>194</v>
      </c>
      <c r="C31" s="447"/>
      <c r="D31" s="447"/>
      <c r="E31" s="447"/>
      <c r="F31" s="447"/>
      <c r="G31" s="447"/>
      <c r="H31" s="447"/>
      <c r="I31" s="447"/>
      <c r="J31" s="447"/>
      <c r="K31" s="447"/>
      <c r="L31" s="447"/>
      <c r="M31" s="447"/>
      <c r="N31" s="447"/>
      <c r="O31" s="448"/>
      <c r="P31" s="457">
        <f>P36+W36+AD36</f>
        <v>24499630</v>
      </c>
      <c r="Q31" s="458"/>
      <c r="R31" s="458"/>
      <c r="S31" s="458"/>
      <c r="T31" s="458"/>
      <c r="U31" s="459"/>
      <c r="V31" s="133" t="s">
        <v>4</v>
      </c>
    </row>
    <row r="32" spans="1:73" s="82" customFormat="1" ht="3" customHeight="1">
      <c r="B32" s="134"/>
      <c r="C32" s="134"/>
      <c r="D32" s="134"/>
      <c r="E32" s="134"/>
      <c r="F32" s="134"/>
      <c r="G32" s="134"/>
      <c r="H32" s="134"/>
      <c r="I32" s="134"/>
      <c r="J32" s="134"/>
      <c r="K32" s="134"/>
      <c r="L32" s="134"/>
      <c r="M32" s="134"/>
      <c r="N32" s="134"/>
      <c r="O32" s="134"/>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1:50" s="82" customFormat="1" ht="15" customHeight="1" thickBot="1">
      <c r="A33" s="131" t="s">
        <v>131</v>
      </c>
      <c r="B33" s="99"/>
      <c r="C33" s="100"/>
      <c r="D33" s="84"/>
      <c r="E33" s="84"/>
      <c r="F33" s="84"/>
      <c r="G33" s="84"/>
      <c r="H33" s="84"/>
      <c r="I33" s="84"/>
      <c r="J33" s="84"/>
      <c r="K33" s="85"/>
      <c r="L33" s="85"/>
      <c r="M33" s="85"/>
      <c r="N33" s="85"/>
      <c r="O33" s="85"/>
      <c r="P33" s="85"/>
      <c r="Q33" s="85"/>
      <c r="R33" s="85"/>
      <c r="S33" s="101"/>
      <c r="T33" s="102"/>
      <c r="U33" s="102"/>
      <c r="V33" s="83" t="s">
        <v>132</v>
      </c>
      <c r="W33" s="102"/>
      <c r="X33" s="102"/>
      <c r="Y33" s="102"/>
      <c r="Z33" s="84"/>
      <c r="AA33" s="84"/>
      <c r="AB33" s="101"/>
      <c r="AC33" s="83" t="s">
        <v>133</v>
      </c>
      <c r="AD33" s="102"/>
      <c r="AE33" s="102"/>
      <c r="AF33" s="102"/>
      <c r="AG33" s="102"/>
      <c r="AH33" s="102"/>
      <c r="AI33" s="84"/>
      <c r="AJ33" s="83" t="s">
        <v>134</v>
      </c>
    </row>
    <row r="34" spans="1:50" s="82" customFormat="1" ht="15" customHeight="1" thickBot="1">
      <c r="A34" s="550"/>
      <c r="B34" s="551"/>
      <c r="C34" s="551"/>
      <c r="D34" s="551"/>
      <c r="E34" s="551"/>
      <c r="F34" s="551"/>
      <c r="G34" s="551"/>
      <c r="H34" s="551"/>
      <c r="I34" s="551"/>
      <c r="J34" s="551"/>
      <c r="K34" s="551"/>
      <c r="L34" s="551"/>
      <c r="M34" s="551"/>
      <c r="N34" s="551"/>
      <c r="O34" s="552"/>
      <c r="P34" s="553" t="s">
        <v>117</v>
      </c>
      <c r="Q34" s="554"/>
      <c r="R34" s="554"/>
      <c r="S34" s="554"/>
      <c r="T34" s="554"/>
      <c r="U34" s="555"/>
      <c r="V34" s="103" t="str">
        <f>IF(P35="","",IF(P36="","",IF(P36&gt;=P35,"○","☓")))</f>
        <v>○</v>
      </c>
      <c r="W34" s="556" t="s">
        <v>118</v>
      </c>
      <c r="X34" s="554"/>
      <c r="Y34" s="554"/>
      <c r="Z34" s="554"/>
      <c r="AA34" s="554"/>
      <c r="AB34" s="555"/>
      <c r="AC34" s="103" t="str">
        <f>IF(W35="","",IF(W36="","",IF(W36&gt;=W35,"○","☓")))</f>
        <v>○</v>
      </c>
      <c r="AD34" s="556" t="s">
        <v>110</v>
      </c>
      <c r="AE34" s="554"/>
      <c r="AF34" s="554"/>
      <c r="AG34" s="554"/>
      <c r="AH34" s="554"/>
      <c r="AI34" s="555"/>
      <c r="AJ34" s="103" t="str">
        <f>IF(AD35="","",IF(AD36="","",IF(AD36&gt;=AD35,"○","☓")))</f>
        <v>○</v>
      </c>
      <c r="AN34" s="616" t="s">
        <v>196</v>
      </c>
      <c r="AO34" s="616"/>
      <c r="AP34" s="616"/>
      <c r="AQ34" s="616"/>
      <c r="AR34" s="616"/>
      <c r="AS34" s="616"/>
      <c r="AT34" s="616"/>
      <c r="AU34" s="616"/>
      <c r="AV34" s="616"/>
      <c r="AW34" s="616"/>
      <c r="AX34" s="617"/>
    </row>
    <row r="35" spans="1:50" s="82" customFormat="1" ht="13.5" thickBot="1">
      <c r="A35" s="104" t="s">
        <v>13</v>
      </c>
      <c r="B35" s="557" t="s">
        <v>119</v>
      </c>
      <c r="C35" s="557"/>
      <c r="D35" s="558">
        <f>IF(AA3=0,"",AA3)</f>
        <v>5</v>
      </c>
      <c r="E35" s="558"/>
      <c r="F35" s="105" t="s">
        <v>135</v>
      </c>
      <c r="G35" s="106"/>
      <c r="H35" s="106"/>
      <c r="I35" s="106"/>
      <c r="J35" s="106"/>
      <c r="K35" s="106"/>
      <c r="L35" s="106"/>
      <c r="M35" s="106"/>
      <c r="N35" s="106"/>
      <c r="O35" s="107"/>
      <c r="P35" s="559">
        <f>IF('別紙様式3-2'!P7="","",'別紙様式3-2'!P7)</f>
        <v>16452998</v>
      </c>
      <c r="Q35" s="560"/>
      <c r="R35" s="560"/>
      <c r="S35" s="560"/>
      <c r="T35" s="560"/>
      <c r="U35" s="561"/>
      <c r="V35" s="108" t="s">
        <v>4</v>
      </c>
      <c r="W35" s="559">
        <f>IF('別紙様式3-2'!P8="","",'別紙様式3-2'!P8)</f>
        <v>3972072</v>
      </c>
      <c r="X35" s="560"/>
      <c r="Y35" s="560"/>
      <c r="Z35" s="560"/>
      <c r="AA35" s="560"/>
      <c r="AB35" s="561"/>
      <c r="AC35" s="108" t="s">
        <v>4</v>
      </c>
      <c r="AD35" s="559">
        <f>IF('別紙様式3-2'!P9="","",'別紙様式3-2'!P9)</f>
        <v>3249880</v>
      </c>
      <c r="AE35" s="560"/>
      <c r="AF35" s="560"/>
      <c r="AG35" s="560"/>
      <c r="AH35" s="560"/>
      <c r="AI35" s="561"/>
      <c r="AJ35" s="109" t="s">
        <v>4</v>
      </c>
      <c r="AL35" s="86"/>
    </row>
    <row r="36" spans="1:50" s="82" customFormat="1" ht="22.5" customHeight="1" thickBot="1">
      <c r="A36" s="104" t="s">
        <v>14</v>
      </c>
      <c r="B36" s="446" t="s">
        <v>195</v>
      </c>
      <c r="C36" s="447"/>
      <c r="D36" s="447"/>
      <c r="E36" s="447"/>
      <c r="F36" s="447"/>
      <c r="G36" s="447"/>
      <c r="H36" s="447"/>
      <c r="I36" s="447"/>
      <c r="J36" s="447"/>
      <c r="K36" s="447"/>
      <c r="L36" s="447"/>
      <c r="M36" s="447"/>
      <c r="N36" s="447"/>
      <c r="O36" s="448"/>
      <c r="P36" s="449">
        <v>16782057</v>
      </c>
      <c r="Q36" s="450"/>
      <c r="R36" s="450"/>
      <c r="S36" s="450"/>
      <c r="T36" s="450"/>
      <c r="U36" s="451"/>
      <c r="V36" s="110" t="s">
        <v>4</v>
      </c>
      <c r="W36" s="457">
        <f>IFERROR(S76+Y76+AE76,"")</f>
        <v>4402696</v>
      </c>
      <c r="X36" s="458"/>
      <c r="Y36" s="458"/>
      <c r="Z36" s="458"/>
      <c r="AA36" s="458"/>
      <c r="AB36" s="459"/>
      <c r="AC36" s="110" t="s">
        <v>4</v>
      </c>
      <c r="AD36" s="457">
        <f>IFERROR(S94+S96,"")</f>
        <v>3314877</v>
      </c>
      <c r="AE36" s="458"/>
      <c r="AF36" s="458"/>
      <c r="AG36" s="458"/>
      <c r="AH36" s="458"/>
      <c r="AI36" s="459"/>
      <c r="AJ36" s="110" t="s">
        <v>4</v>
      </c>
    </row>
    <row r="37" spans="1:50" s="82" customFormat="1" ht="9.75" customHeight="1">
      <c r="A37" s="135"/>
      <c r="B37" s="136"/>
      <c r="C37" s="137"/>
      <c r="D37" s="137"/>
      <c r="E37" s="137"/>
      <c r="F37" s="137"/>
      <c r="G37" s="137"/>
      <c r="H37" s="137"/>
      <c r="I37" s="137"/>
      <c r="J37" s="137"/>
      <c r="K37" s="137"/>
      <c r="L37" s="137"/>
      <c r="M37" s="137"/>
      <c r="N37" s="137"/>
      <c r="O37" s="137"/>
      <c r="P37" s="130"/>
      <c r="Q37" s="130"/>
      <c r="R37" s="130"/>
      <c r="S37" s="130"/>
      <c r="T37" s="130"/>
      <c r="U37" s="130"/>
      <c r="V37" s="138"/>
      <c r="W37" s="130"/>
      <c r="X37" s="130"/>
      <c r="Y37" s="130"/>
      <c r="Z37" s="130"/>
      <c r="AA37" s="130"/>
      <c r="AB37" s="130"/>
      <c r="AC37" s="138"/>
      <c r="AD37" s="130"/>
      <c r="AE37" s="130"/>
      <c r="AF37" s="130"/>
      <c r="AG37" s="130"/>
      <c r="AH37" s="130"/>
      <c r="AI37" s="130"/>
      <c r="AJ37" s="108"/>
    </row>
    <row r="38" spans="1:50" s="82" customFormat="1" ht="16.5" customHeight="1" thickBot="1">
      <c r="A38" s="131" t="s">
        <v>136</v>
      </c>
      <c r="B38" s="139"/>
      <c r="C38" s="140"/>
      <c r="D38" s="140"/>
      <c r="E38" s="140"/>
      <c r="F38" s="140"/>
      <c r="G38" s="140"/>
      <c r="H38" s="140"/>
      <c r="I38" s="140"/>
      <c r="J38" s="140"/>
      <c r="K38" s="140"/>
      <c r="L38" s="140"/>
      <c r="M38" s="140"/>
      <c r="N38" s="140"/>
      <c r="O38" s="140"/>
      <c r="P38" s="141"/>
      <c r="Q38" s="141"/>
      <c r="R38" s="141"/>
      <c r="S38" s="141"/>
      <c r="T38" s="141"/>
      <c r="U38" s="141"/>
      <c r="V38" s="142"/>
      <c r="W38" s="145"/>
      <c r="X38" s="145"/>
      <c r="Y38" s="145"/>
      <c r="Z38" s="145"/>
      <c r="AA38" s="145"/>
      <c r="AB38" s="145"/>
      <c r="AC38" s="108"/>
      <c r="AD38" s="145"/>
      <c r="AE38" s="145"/>
      <c r="AF38" s="145"/>
      <c r="AG38" s="145"/>
      <c r="AH38" s="145"/>
      <c r="AI38" s="145"/>
      <c r="AJ38" s="108"/>
    </row>
    <row r="39" spans="1:50" s="82" customFormat="1" ht="18" customHeight="1" thickBot="1">
      <c r="A39" s="143" t="s">
        <v>13</v>
      </c>
      <c r="B39" s="627" t="s">
        <v>119</v>
      </c>
      <c r="C39" s="627"/>
      <c r="D39" s="486">
        <f>IF(AA3=0,"",AA3)</f>
        <v>5</v>
      </c>
      <c r="E39" s="486"/>
      <c r="F39" s="487" t="s">
        <v>137</v>
      </c>
      <c r="G39" s="487"/>
      <c r="H39" s="487"/>
      <c r="I39" s="487"/>
      <c r="J39" s="487"/>
      <c r="K39" s="487"/>
      <c r="L39" s="487"/>
      <c r="M39" s="487"/>
      <c r="N39" s="487"/>
      <c r="O39" s="488"/>
      <c r="P39" s="619">
        <f>P40-P41</f>
        <v>99114994</v>
      </c>
      <c r="Q39" s="620"/>
      <c r="R39" s="620"/>
      <c r="S39" s="620"/>
      <c r="T39" s="620"/>
      <c r="U39" s="621"/>
      <c r="V39" s="132" t="s">
        <v>4</v>
      </c>
      <c r="W39" s="111" t="s">
        <v>140</v>
      </c>
      <c r="X39" s="467" t="str">
        <f>IF(P42="","",IF(P39="","",IF(P39&gt;=P42,"○","☓")))</f>
        <v>○</v>
      </c>
      <c r="Y39" s="470" t="s">
        <v>141</v>
      </c>
      <c r="AN39" s="607" t="s">
        <v>197</v>
      </c>
      <c r="AO39" s="608"/>
      <c r="AP39" s="608"/>
      <c r="AQ39" s="608"/>
      <c r="AR39" s="608"/>
      <c r="AS39" s="608"/>
      <c r="AT39" s="608"/>
      <c r="AU39" s="608"/>
      <c r="AV39" s="608"/>
      <c r="AW39" s="608"/>
      <c r="AX39" s="609"/>
    </row>
    <row r="40" spans="1:50" s="82" customFormat="1" ht="15" customHeight="1" thickBot="1">
      <c r="A40" s="625"/>
      <c r="B40" s="440" t="s">
        <v>138</v>
      </c>
      <c r="C40" s="440"/>
      <c r="D40" s="440"/>
      <c r="E40" s="440"/>
      <c r="F40" s="440"/>
      <c r="G40" s="440"/>
      <c r="H40" s="440"/>
      <c r="I40" s="440"/>
      <c r="J40" s="440"/>
      <c r="K40" s="440"/>
      <c r="L40" s="440"/>
      <c r="M40" s="440"/>
      <c r="N40" s="440"/>
      <c r="O40" s="441"/>
      <c r="P40" s="622">
        <v>123614624</v>
      </c>
      <c r="Q40" s="623"/>
      <c r="R40" s="623"/>
      <c r="S40" s="623"/>
      <c r="T40" s="623"/>
      <c r="U40" s="624"/>
      <c r="V40" s="132" t="s">
        <v>4</v>
      </c>
      <c r="W40" s="111"/>
      <c r="X40" s="468"/>
      <c r="Y40" s="470"/>
      <c r="AN40" s="610"/>
      <c r="AO40" s="611"/>
      <c r="AP40" s="611"/>
      <c r="AQ40" s="611"/>
      <c r="AR40" s="611"/>
      <c r="AS40" s="611"/>
      <c r="AT40" s="611"/>
      <c r="AU40" s="611"/>
      <c r="AV40" s="611"/>
      <c r="AW40" s="611"/>
      <c r="AX40" s="612"/>
    </row>
    <row r="41" spans="1:50" s="82" customFormat="1" ht="15" customHeight="1" thickBot="1">
      <c r="A41" s="626"/>
      <c r="B41" s="442" t="s">
        <v>139</v>
      </c>
      <c r="C41" s="442"/>
      <c r="D41" s="442"/>
      <c r="E41" s="442"/>
      <c r="F41" s="442"/>
      <c r="G41" s="442"/>
      <c r="H41" s="442"/>
      <c r="I41" s="442"/>
      <c r="J41" s="442"/>
      <c r="K41" s="442"/>
      <c r="L41" s="442"/>
      <c r="M41" s="442"/>
      <c r="N41" s="442"/>
      <c r="O41" s="443"/>
      <c r="P41" s="444">
        <f>P31</f>
        <v>24499630</v>
      </c>
      <c r="Q41" s="445"/>
      <c r="R41" s="445"/>
      <c r="S41" s="445"/>
      <c r="T41" s="445"/>
      <c r="U41" s="445"/>
      <c r="V41" s="144" t="s">
        <v>4</v>
      </c>
      <c r="W41" s="111"/>
      <c r="X41" s="468"/>
      <c r="Y41" s="470"/>
      <c r="AN41" s="610"/>
      <c r="AO41" s="611"/>
      <c r="AP41" s="611"/>
      <c r="AQ41" s="611"/>
      <c r="AR41" s="611"/>
      <c r="AS41" s="611"/>
      <c r="AT41" s="611"/>
      <c r="AU41" s="611"/>
      <c r="AV41" s="611"/>
      <c r="AW41" s="611"/>
      <c r="AX41" s="612"/>
    </row>
    <row r="42" spans="1:50" s="82" customFormat="1" ht="30.75" customHeight="1" thickBot="1">
      <c r="A42" s="143" t="s">
        <v>14</v>
      </c>
      <c r="B42" s="471" t="s">
        <v>291</v>
      </c>
      <c r="C42" s="472"/>
      <c r="D42" s="472"/>
      <c r="E42" s="472"/>
      <c r="F42" s="472"/>
      <c r="G42" s="472"/>
      <c r="H42" s="472"/>
      <c r="I42" s="472"/>
      <c r="J42" s="472"/>
      <c r="K42" s="472"/>
      <c r="L42" s="472"/>
      <c r="M42" s="472"/>
      <c r="N42" s="472"/>
      <c r="O42" s="472"/>
      <c r="P42" s="619">
        <f>P43-P44-P45-P46-P47</f>
        <v>90223210</v>
      </c>
      <c r="Q42" s="620"/>
      <c r="R42" s="620"/>
      <c r="S42" s="620"/>
      <c r="T42" s="620"/>
      <c r="U42" s="621"/>
      <c r="V42" s="110" t="s">
        <v>4</v>
      </c>
      <c r="W42" s="111" t="s">
        <v>140</v>
      </c>
      <c r="X42" s="469"/>
      <c r="Y42" s="470"/>
      <c r="AN42" s="613"/>
      <c r="AO42" s="614"/>
      <c r="AP42" s="614"/>
      <c r="AQ42" s="614"/>
      <c r="AR42" s="614"/>
      <c r="AS42" s="614"/>
      <c r="AT42" s="614"/>
      <c r="AU42" s="614"/>
      <c r="AV42" s="614"/>
      <c r="AW42" s="614"/>
      <c r="AX42" s="615"/>
    </row>
    <row r="43" spans="1:50" s="82" customFormat="1" ht="15" customHeight="1" thickBot="1">
      <c r="A43" s="111"/>
      <c r="B43" s="441" t="s">
        <v>142</v>
      </c>
      <c r="C43" s="473"/>
      <c r="D43" s="473"/>
      <c r="E43" s="473"/>
      <c r="F43" s="473"/>
      <c r="G43" s="473"/>
      <c r="H43" s="473"/>
      <c r="I43" s="473"/>
      <c r="J43" s="473"/>
      <c r="K43" s="473"/>
      <c r="L43" s="473"/>
      <c r="M43" s="473"/>
      <c r="N43" s="473"/>
      <c r="O43" s="474"/>
      <c r="P43" s="463">
        <v>100695312</v>
      </c>
      <c r="Q43" s="464"/>
      <c r="R43" s="464"/>
      <c r="S43" s="464"/>
      <c r="T43" s="464"/>
      <c r="U43" s="465"/>
      <c r="V43" s="146" t="s">
        <v>4</v>
      </c>
    </row>
    <row r="44" spans="1:50" s="82" customFormat="1" ht="15" customHeight="1" thickBot="1">
      <c r="A44" s="111"/>
      <c r="B44" s="441" t="s">
        <v>143</v>
      </c>
      <c r="C44" s="473"/>
      <c r="D44" s="473"/>
      <c r="E44" s="473"/>
      <c r="F44" s="473"/>
      <c r="G44" s="473"/>
      <c r="H44" s="473"/>
      <c r="I44" s="473"/>
      <c r="J44" s="473"/>
      <c r="K44" s="473"/>
      <c r="L44" s="473"/>
      <c r="M44" s="473"/>
      <c r="N44" s="473"/>
      <c r="O44" s="474"/>
      <c r="P44" s="463">
        <v>7904680</v>
      </c>
      <c r="Q44" s="464"/>
      <c r="R44" s="464"/>
      <c r="S44" s="464"/>
      <c r="T44" s="464"/>
      <c r="U44" s="465"/>
      <c r="V44" s="146" t="s">
        <v>4</v>
      </c>
    </row>
    <row r="45" spans="1:50" s="82" customFormat="1" ht="15.75" customHeight="1" thickBot="1">
      <c r="A45" s="111"/>
      <c r="B45" s="441" t="s">
        <v>144</v>
      </c>
      <c r="C45" s="473"/>
      <c r="D45" s="473"/>
      <c r="E45" s="473"/>
      <c r="F45" s="473"/>
      <c r="G45" s="473"/>
      <c r="H45" s="473"/>
      <c r="I45" s="473"/>
      <c r="J45" s="473"/>
      <c r="K45" s="473"/>
      <c r="L45" s="473"/>
      <c r="M45" s="473"/>
      <c r="N45" s="473"/>
      <c r="O45" s="474"/>
      <c r="P45" s="463">
        <v>1748328</v>
      </c>
      <c r="Q45" s="464"/>
      <c r="R45" s="464"/>
      <c r="S45" s="464"/>
      <c r="T45" s="464"/>
      <c r="U45" s="465"/>
      <c r="V45" s="147" t="s">
        <v>4</v>
      </c>
    </row>
    <row r="46" spans="1:50" s="82" customFormat="1" ht="22.5" customHeight="1" thickBot="1">
      <c r="A46" s="111"/>
      <c r="B46" s="582" t="s">
        <v>145</v>
      </c>
      <c r="C46" s="583"/>
      <c r="D46" s="583"/>
      <c r="E46" s="583"/>
      <c r="F46" s="583"/>
      <c r="G46" s="583"/>
      <c r="H46" s="583"/>
      <c r="I46" s="583"/>
      <c r="J46" s="583"/>
      <c r="K46" s="583"/>
      <c r="L46" s="583"/>
      <c r="M46" s="583"/>
      <c r="N46" s="583"/>
      <c r="O46" s="584"/>
      <c r="P46" s="463">
        <v>819094</v>
      </c>
      <c r="Q46" s="464"/>
      <c r="R46" s="464"/>
      <c r="S46" s="464"/>
      <c r="T46" s="464"/>
      <c r="U46" s="465"/>
      <c r="V46" s="148" t="s">
        <v>4</v>
      </c>
    </row>
    <row r="47" spans="1:50" s="82" customFormat="1" ht="26.25" customHeight="1" thickBot="1">
      <c r="A47" s="112"/>
      <c r="B47" s="460" t="s">
        <v>146</v>
      </c>
      <c r="C47" s="461"/>
      <c r="D47" s="461"/>
      <c r="E47" s="461"/>
      <c r="F47" s="461"/>
      <c r="G47" s="461"/>
      <c r="H47" s="461"/>
      <c r="I47" s="461"/>
      <c r="J47" s="461"/>
      <c r="K47" s="461"/>
      <c r="L47" s="461"/>
      <c r="M47" s="461"/>
      <c r="N47" s="461"/>
      <c r="O47" s="462"/>
      <c r="P47" s="463"/>
      <c r="Q47" s="464"/>
      <c r="R47" s="464"/>
      <c r="S47" s="464"/>
      <c r="T47" s="464"/>
      <c r="U47" s="465"/>
      <c r="V47" s="147" t="s">
        <v>4</v>
      </c>
    </row>
    <row r="48" spans="1:50" s="86" customFormat="1" ht="6" customHeight="1">
      <c r="A48" s="84"/>
      <c r="B48" s="99"/>
      <c r="C48" s="100"/>
      <c r="D48" s="84"/>
      <c r="E48" s="84"/>
      <c r="F48" s="84"/>
      <c r="G48" s="84"/>
      <c r="H48" s="84"/>
      <c r="I48" s="84"/>
      <c r="J48" s="84"/>
      <c r="K48" s="85"/>
      <c r="L48" s="85"/>
      <c r="M48" s="85"/>
      <c r="N48" s="85"/>
      <c r="O48" s="85"/>
      <c r="P48" s="85"/>
      <c r="Q48" s="85"/>
      <c r="R48" s="85"/>
      <c r="S48" s="101"/>
      <c r="T48" s="102"/>
      <c r="U48" s="102"/>
      <c r="V48" s="102"/>
      <c r="W48" s="102"/>
      <c r="X48" s="102"/>
      <c r="Y48" s="102"/>
      <c r="Z48" s="84"/>
      <c r="AA48" s="84"/>
      <c r="AB48" s="101"/>
      <c r="AC48" s="102"/>
      <c r="AD48" s="102"/>
      <c r="AE48" s="102"/>
      <c r="AF48" s="102"/>
      <c r="AG48" s="102"/>
      <c r="AH48" s="102"/>
      <c r="AI48" s="84"/>
      <c r="AJ48" s="84"/>
      <c r="AU48" s="87"/>
    </row>
    <row r="49" spans="1:52" s="82" customFormat="1" ht="12" customHeight="1">
      <c r="A49" s="149" t="s">
        <v>126</v>
      </c>
      <c r="B49" s="150"/>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row>
    <row r="50" spans="1:52" s="86" customFormat="1" ht="12" customHeight="1">
      <c r="A50" s="113" t="s">
        <v>121</v>
      </c>
      <c r="B50" s="466" t="s">
        <v>198</v>
      </c>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U50" s="87"/>
    </row>
    <row r="51" spans="1:52" s="86" customFormat="1" ht="22.5" customHeight="1">
      <c r="A51" s="113" t="s">
        <v>121</v>
      </c>
      <c r="B51" s="618" t="s">
        <v>147</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U51" s="87"/>
    </row>
    <row r="52" spans="1:52" s="86" customFormat="1" ht="44.25" customHeight="1">
      <c r="A52" s="113" t="s">
        <v>121</v>
      </c>
      <c r="B52" s="618" t="s">
        <v>148</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U52" s="87"/>
    </row>
    <row r="53" spans="1:52" s="82" customFormat="1" ht="45.75" customHeight="1">
      <c r="A53" s="152" t="s">
        <v>121</v>
      </c>
      <c r="B53" s="585" t="s">
        <v>199</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Z53" s="86"/>
    </row>
    <row r="54" spans="1:52" s="82" customFormat="1" ht="45" customHeight="1">
      <c r="A54" s="152" t="s">
        <v>121</v>
      </c>
      <c r="B54" s="585" t="s">
        <v>200</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row>
    <row r="55" spans="1:52" s="86" customFormat="1" ht="6" customHeight="1">
      <c r="A55" s="113"/>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row>
    <row r="56" spans="1:52" s="82" customFormat="1" ht="23.25" customHeight="1">
      <c r="A56" s="131" t="s">
        <v>201</v>
      </c>
      <c r="B56" s="208"/>
      <c r="C56" s="208"/>
      <c r="D56" s="208"/>
      <c r="E56" s="209"/>
      <c r="F56" s="210"/>
      <c r="G56" s="210"/>
      <c r="H56" s="210"/>
      <c r="I56" s="210"/>
      <c r="J56" s="210"/>
      <c r="K56" s="210"/>
      <c r="L56" s="211"/>
      <c r="M56" s="211"/>
      <c r="N56" s="211"/>
      <c r="O56" s="211"/>
      <c r="P56" s="211"/>
      <c r="Q56" s="211"/>
      <c r="R56" s="211"/>
      <c r="S56" s="211"/>
      <c r="T56" s="210"/>
      <c r="U56" s="210"/>
      <c r="V56" s="212"/>
      <c r="W56" s="210"/>
      <c r="X56" s="210"/>
      <c r="Y56" s="210"/>
      <c r="Z56" s="211"/>
      <c r="AA56" s="210"/>
      <c r="AB56" s="210"/>
      <c r="AC56" s="210"/>
      <c r="AD56" s="210"/>
      <c r="AE56" s="210"/>
      <c r="AF56" s="210"/>
      <c r="AG56" s="210"/>
      <c r="AH56" s="210"/>
      <c r="AI56" s="210"/>
      <c r="AJ56" s="210"/>
      <c r="AK56" s="86"/>
      <c r="AU56" s="94"/>
    </row>
    <row r="57" spans="1:52" s="82" customFormat="1" ht="16.5" customHeight="1" thickBot="1">
      <c r="A57" s="82" t="s">
        <v>121</v>
      </c>
      <c r="B57" s="212" t="s">
        <v>177</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K57" s="86"/>
      <c r="AU57" s="94"/>
    </row>
    <row r="58" spans="1:52" s="82" customFormat="1" ht="51.75" customHeight="1" thickBot="1">
      <c r="A58" s="495" t="s">
        <v>175</v>
      </c>
      <c r="B58" s="496"/>
      <c r="C58" s="496"/>
      <c r="D58" s="497"/>
      <c r="E58" s="492"/>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4"/>
      <c r="AK58" s="86"/>
      <c r="AU58" s="94"/>
    </row>
    <row r="59" spans="1:52" s="82" customFormat="1" ht="47.25" customHeight="1" thickBot="1">
      <c r="A59" s="495" t="s">
        <v>176</v>
      </c>
      <c r="B59" s="496"/>
      <c r="C59" s="496"/>
      <c r="D59" s="497"/>
      <c r="E59" s="492"/>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4"/>
      <c r="AK59" s="86"/>
      <c r="AU59" s="94"/>
    </row>
    <row r="60" spans="1:52" ht="24" customHeight="1">
      <c r="A60" s="606" t="s">
        <v>217</v>
      </c>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25"/>
      <c r="AS60" s="33"/>
    </row>
    <row r="61" spans="1:52" s="82" customFormat="1" ht="6.75" customHeight="1">
      <c r="A61" s="213"/>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U61" s="94"/>
    </row>
    <row r="62" spans="1:52" s="158" customFormat="1" ht="31.5" customHeight="1">
      <c r="A62" s="153" t="s">
        <v>202</v>
      </c>
      <c r="B62" s="154"/>
      <c r="C62" s="155"/>
      <c r="D62" s="156"/>
      <c r="E62" s="156"/>
      <c r="F62" s="156"/>
      <c r="G62" s="156"/>
      <c r="H62" s="156"/>
      <c r="I62" s="156"/>
      <c r="J62" s="156"/>
      <c r="K62" s="157"/>
      <c r="L62" s="157"/>
      <c r="M62" s="157"/>
      <c r="N62" s="157"/>
      <c r="O62" s="157"/>
      <c r="P62" s="157"/>
      <c r="Q62" s="157"/>
      <c r="R62" s="157"/>
      <c r="S62" s="101"/>
      <c r="T62" s="102"/>
      <c r="U62" s="102"/>
      <c r="V62" s="102"/>
      <c r="W62" s="102"/>
      <c r="X62" s="102"/>
      <c r="Y62" s="102"/>
      <c r="Z62" s="156"/>
      <c r="AA62" s="156"/>
      <c r="AB62" s="101"/>
      <c r="AC62" s="102"/>
      <c r="AD62" s="102"/>
      <c r="AE62" s="102"/>
      <c r="AF62" s="102"/>
      <c r="AG62" s="102"/>
      <c r="AH62" s="102"/>
      <c r="AI62" s="156"/>
      <c r="AJ62" s="156"/>
      <c r="AU62" s="159"/>
    </row>
    <row r="63" spans="1:52" s="230" customFormat="1" ht="11.25" customHeight="1">
      <c r="A63" s="229" t="s">
        <v>203</v>
      </c>
      <c r="B63" s="606" t="s">
        <v>204</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S63" s="231"/>
    </row>
    <row r="64" spans="1:52" s="230" customFormat="1" ht="11.25" customHeight="1">
      <c r="A64" s="223" t="s">
        <v>205</v>
      </c>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S64" s="231"/>
    </row>
    <row r="65" spans="1:53" s="230" customFormat="1" ht="22.5" customHeight="1">
      <c r="A65" s="64" t="s">
        <v>206</v>
      </c>
      <c r="B65" s="606" t="s">
        <v>213</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233"/>
      <c r="AS65" s="231"/>
    </row>
    <row r="66" spans="1:53" s="230" customFormat="1" ht="23.25" customHeight="1">
      <c r="A66" s="64" t="s">
        <v>207</v>
      </c>
      <c r="B66" s="606" t="s">
        <v>214</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233"/>
      <c r="AS66" s="231"/>
    </row>
    <row r="67" spans="1:53" s="230" customFormat="1" ht="11.25" customHeight="1">
      <c r="A67" s="64" t="s">
        <v>208</v>
      </c>
      <c r="B67" s="606" t="s">
        <v>209</v>
      </c>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233"/>
      <c r="AS67" s="231"/>
    </row>
    <row r="68" spans="1:53" s="230" customFormat="1" ht="22.5" customHeight="1">
      <c r="A68" s="64" t="s">
        <v>210</v>
      </c>
      <c r="B68" s="606" t="s">
        <v>215</v>
      </c>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233"/>
      <c r="AS68" s="231"/>
    </row>
    <row r="69" spans="1:53" s="230" customFormat="1" ht="11.25" customHeight="1">
      <c r="A69" s="234" t="s">
        <v>211</v>
      </c>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S69" s="231"/>
    </row>
    <row r="70" spans="1:53" s="230" customFormat="1" ht="21.75" customHeight="1">
      <c r="A70" s="64" t="s">
        <v>212</v>
      </c>
      <c r="B70" s="606" t="s">
        <v>216</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233"/>
      <c r="AS70" s="231"/>
    </row>
    <row r="71" spans="1:53" s="86" customFormat="1" ht="9.7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160"/>
      <c r="AU71" s="87"/>
    </row>
    <row r="72" spans="1:53" s="86" customFormat="1" ht="22.5" customHeight="1">
      <c r="A72" s="161" t="s">
        <v>218</v>
      </c>
      <c r="B72" s="162"/>
      <c r="C72" s="100"/>
      <c r="D72" s="84"/>
      <c r="E72" s="84"/>
      <c r="F72" s="84"/>
      <c r="G72" s="84"/>
      <c r="H72" s="84"/>
      <c r="I72" s="84"/>
      <c r="J72" s="84"/>
      <c r="K72" s="85"/>
      <c r="L72" s="85"/>
      <c r="M72" s="85"/>
      <c r="N72" s="85"/>
      <c r="O72" s="85"/>
      <c r="P72" s="85"/>
      <c r="Q72" s="85"/>
      <c r="R72" s="85"/>
      <c r="S72" s="101"/>
      <c r="T72" s="102"/>
      <c r="U72" s="102"/>
      <c r="V72" s="102"/>
      <c r="W72" s="102"/>
      <c r="X72" s="102"/>
      <c r="Y72" s="163"/>
      <c r="Z72" s="163"/>
      <c r="AA72" s="163"/>
      <c r="AB72" s="163"/>
      <c r="AD72" s="163"/>
      <c r="AE72" s="163"/>
      <c r="AF72" s="163"/>
      <c r="AG72" s="163"/>
      <c r="AH72" s="163"/>
      <c r="AI72" s="164"/>
      <c r="AJ72" s="163"/>
    </row>
    <row r="73" spans="1:53" s="86" customFormat="1" ht="30.75" customHeight="1" thickBot="1">
      <c r="A73" s="165"/>
      <c r="B73" s="166"/>
      <c r="C73" s="167"/>
      <c r="D73" s="167"/>
      <c r="E73" s="167"/>
      <c r="F73" s="167"/>
      <c r="G73" s="167"/>
      <c r="H73" s="167"/>
      <c r="I73" s="167"/>
      <c r="J73" s="167"/>
      <c r="K73" s="167"/>
      <c r="L73" s="168"/>
      <c r="M73" s="168"/>
      <c r="N73" s="167"/>
      <c r="O73" s="167"/>
      <c r="P73" s="169"/>
      <c r="Q73" s="169"/>
      <c r="R73" s="170"/>
      <c r="S73" s="601" t="s">
        <v>149</v>
      </c>
      <c r="T73" s="602"/>
      <c r="U73" s="602"/>
      <c r="V73" s="602"/>
      <c r="W73" s="602"/>
      <c r="X73" s="603"/>
      <c r="Y73" s="597" t="s">
        <v>150</v>
      </c>
      <c r="Z73" s="597"/>
      <c r="AA73" s="597"/>
      <c r="AB73" s="597"/>
      <c r="AC73" s="597"/>
      <c r="AD73" s="597"/>
      <c r="AE73" s="598" t="s">
        <v>46</v>
      </c>
      <c r="AF73" s="598"/>
      <c r="AG73" s="598"/>
      <c r="AH73" s="598"/>
      <c r="AI73" s="598"/>
      <c r="AJ73" s="598"/>
    </row>
    <row r="74" spans="1:53" s="86" customFormat="1" ht="28.5" customHeight="1" thickBot="1">
      <c r="A74" s="544" t="s">
        <v>151</v>
      </c>
      <c r="B74" s="545"/>
      <c r="C74" s="545"/>
      <c r="D74" s="545"/>
      <c r="E74" s="545"/>
      <c r="F74" s="545"/>
      <c r="G74" s="545"/>
      <c r="H74" s="545"/>
      <c r="I74" s="545"/>
      <c r="J74" s="545"/>
      <c r="K74" s="545"/>
      <c r="L74" s="545"/>
      <c r="M74" s="545"/>
      <c r="N74" s="545"/>
      <c r="O74" s="545"/>
      <c r="P74" s="545"/>
      <c r="Q74" s="545"/>
      <c r="R74" s="545"/>
      <c r="S74" s="546" t="b">
        <v>1</v>
      </c>
      <c r="T74" s="543"/>
      <c r="U74" s="543"/>
      <c r="V74" s="543"/>
      <c r="W74" s="543"/>
      <c r="X74" s="246"/>
      <c r="Y74" s="543" t="b">
        <v>1</v>
      </c>
      <c r="Z74" s="543"/>
      <c r="AA74" s="543"/>
      <c r="AB74" s="543"/>
      <c r="AC74" s="543"/>
      <c r="AD74" s="250"/>
      <c r="AE74" s="543" t="b">
        <v>0</v>
      </c>
      <c r="AF74" s="543"/>
      <c r="AG74" s="543"/>
      <c r="AH74" s="543"/>
      <c r="AI74" s="543"/>
      <c r="AJ74" s="243" t="str">
        <f>IF(M18="○", IF(OR(AND(NOT(S74),NOT(Y74),AE74),AND(NOT(S74),NOT(Y74),NOT(AE74))),"×","○"),"")</f>
        <v>○</v>
      </c>
      <c r="AK74" s="596"/>
      <c r="AN74" s="579" t="s">
        <v>222</v>
      </c>
      <c r="AO74" s="586"/>
      <c r="AP74" s="586"/>
      <c r="AQ74" s="586"/>
      <c r="AR74" s="586"/>
      <c r="AS74" s="586"/>
      <c r="AT74" s="586"/>
      <c r="AU74" s="586"/>
      <c r="AV74" s="586"/>
      <c r="AW74" s="586"/>
      <c r="AX74" s="587"/>
    </row>
    <row r="75" spans="1:53" s="86" customFormat="1" ht="18.75" customHeight="1">
      <c r="A75" s="171" t="s">
        <v>153</v>
      </c>
      <c r="B75" s="172"/>
      <c r="C75" s="173"/>
      <c r="D75" s="173"/>
      <c r="E75" s="173"/>
      <c r="F75" s="173"/>
      <c r="G75" s="173"/>
      <c r="H75" s="173"/>
      <c r="I75" s="173"/>
      <c r="J75" s="173"/>
      <c r="K75" s="173"/>
      <c r="L75" s="174"/>
      <c r="M75" s="174"/>
      <c r="N75" s="174"/>
      <c r="O75" s="174"/>
      <c r="P75" s="174"/>
      <c r="Q75" s="174"/>
      <c r="R75" s="174"/>
      <c r="S75" s="588">
        <v>7</v>
      </c>
      <c r="T75" s="589"/>
      <c r="U75" s="589"/>
      <c r="V75" s="589"/>
      <c r="W75" s="589"/>
      <c r="X75" s="247" t="s">
        <v>154</v>
      </c>
      <c r="Y75" s="589">
        <v>18</v>
      </c>
      <c r="Z75" s="589"/>
      <c r="AA75" s="589"/>
      <c r="AB75" s="589"/>
      <c r="AC75" s="589"/>
      <c r="AD75" s="247" t="s">
        <v>154</v>
      </c>
      <c r="AE75" s="589"/>
      <c r="AF75" s="589"/>
      <c r="AG75" s="589"/>
      <c r="AH75" s="589"/>
      <c r="AI75" s="589"/>
      <c r="AJ75" s="244" t="s">
        <v>5</v>
      </c>
      <c r="AK75" s="596"/>
      <c r="AU75" s="87"/>
    </row>
    <row r="76" spans="1:53" s="86" customFormat="1" ht="18" customHeight="1">
      <c r="A76" s="175" t="s">
        <v>155</v>
      </c>
      <c r="B76" s="176"/>
      <c r="C76" s="176"/>
      <c r="D76" s="177"/>
      <c r="E76" s="177"/>
      <c r="F76" s="177"/>
      <c r="G76" s="177"/>
      <c r="H76" s="177"/>
      <c r="I76" s="177"/>
      <c r="J76" s="177"/>
      <c r="K76" s="178"/>
      <c r="L76" s="178"/>
      <c r="M76" s="178"/>
      <c r="N76" s="178"/>
      <c r="O76" s="178"/>
      <c r="P76" s="178"/>
      <c r="Q76" s="178"/>
      <c r="R76" s="178"/>
      <c r="S76" s="590">
        <v>3240000</v>
      </c>
      <c r="T76" s="591"/>
      <c r="U76" s="591"/>
      <c r="V76" s="591"/>
      <c r="W76" s="591"/>
      <c r="X76" s="248" t="s">
        <v>4</v>
      </c>
      <c r="Y76" s="591">
        <v>1162696</v>
      </c>
      <c r="Z76" s="591"/>
      <c r="AA76" s="591"/>
      <c r="AB76" s="591"/>
      <c r="AC76" s="591"/>
      <c r="AD76" s="248" t="s">
        <v>4</v>
      </c>
      <c r="AE76" s="591"/>
      <c r="AF76" s="591"/>
      <c r="AG76" s="591"/>
      <c r="AH76" s="591"/>
      <c r="AI76" s="591"/>
      <c r="AJ76" s="239" t="s">
        <v>4</v>
      </c>
      <c r="AK76" s="240"/>
      <c r="AL76" s="179"/>
      <c r="AM76" s="179"/>
      <c r="AQ76" s="180"/>
      <c r="AR76" s="180"/>
      <c r="AS76" s="180"/>
      <c r="AT76" s="180"/>
      <c r="AU76" s="180"/>
      <c r="AV76" s="180"/>
      <c r="AW76" s="180"/>
      <c r="AX76" s="180"/>
      <c r="AY76" s="180"/>
      <c r="AZ76" s="180"/>
      <c r="BA76" s="180"/>
    </row>
    <row r="77" spans="1:53" s="86" customFormat="1" ht="18.75" customHeight="1" thickBot="1">
      <c r="A77" s="175" t="s">
        <v>156</v>
      </c>
      <c r="B77" s="181"/>
      <c r="C77" s="182"/>
      <c r="D77" s="183"/>
      <c r="E77" s="177"/>
      <c r="F77" s="177"/>
      <c r="G77" s="177"/>
      <c r="H77" s="177"/>
      <c r="I77" s="177"/>
      <c r="J77" s="177"/>
      <c r="K77" s="178"/>
      <c r="L77" s="178"/>
      <c r="M77" s="178"/>
      <c r="N77" s="178"/>
      <c r="O77" s="178"/>
      <c r="P77" s="178"/>
      <c r="Q77" s="178"/>
      <c r="R77" s="178"/>
      <c r="S77" s="592">
        <f>S76/(S75*12)</f>
        <v>38571.428571428572</v>
      </c>
      <c r="T77" s="593"/>
      <c r="U77" s="593"/>
      <c r="V77" s="593"/>
      <c r="W77" s="593"/>
      <c r="X77" s="249" t="s">
        <v>4</v>
      </c>
      <c r="Y77" s="594">
        <f>Y76/(Y75*12)</f>
        <v>5382.8518518518522</v>
      </c>
      <c r="Z77" s="593"/>
      <c r="AA77" s="593"/>
      <c r="AB77" s="593"/>
      <c r="AC77" s="595"/>
      <c r="AD77" s="249" t="s">
        <v>4</v>
      </c>
      <c r="AE77" s="594" t="e">
        <f>AE76/(AE75*12)</f>
        <v>#DIV/0!</v>
      </c>
      <c r="AF77" s="593"/>
      <c r="AG77" s="593"/>
      <c r="AH77" s="593"/>
      <c r="AI77" s="595"/>
      <c r="AJ77" s="245" t="s">
        <v>4</v>
      </c>
      <c r="AK77" s="599" t="s">
        <v>221</v>
      </c>
      <c r="AL77" s="179"/>
      <c r="AM77" s="179"/>
      <c r="AY77" s="184"/>
      <c r="AZ77" s="184"/>
      <c r="BA77" s="184"/>
    </row>
    <row r="78" spans="1:53" s="25" customFormat="1" ht="15.75" customHeight="1" thickBot="1">
      <c r="A78" s="533" t="s">
        <v>157</v>
      </c>
      <c r="B78" s="534"/>
      <c r="C78" s="534"/>
      <c r="D78" s="534"/>
      <c r="E78" s="534"/>
      <c r="F78" s="534"/>
      <c r="G78" s="534"/>
      <c r="H78" s="534"/>
      <c r="I78" s="534"/>
      <c r="J78" s="534"/>
      <c r="K78" s="534"/>
      <c r="L78" s="534"/>
      <c r="M78" s="534"/>
      <c r="N78" s="534"/>
      <c r="O78" s="534"/>
      <c r="P78" s="534"/>
      <c r="Q78" s="534"/>
      <c r="R78" s="534"/>
      <c r="S78" s="537" t="s">
        <v>124</v>
      </c>
      <c r="T78" s="477">
        <f>IF(Y77, S77/Y77, 1)</f>
        <v>7.165612138881162</v>
      </c>
      <c r="U78" s="478"/>
      <c r="V78" s="479"/>
      <c r="W78" s="539" t="s">
        <v>125</v>
      </c>
      <c r="X78" s="498"/>
      <c r="Y78" s="475" t="s">
        <v>124</v>
      </c>
      <c r="Z78" s="477">
        <f>IF(Y77,1,0)</f>
        <v>1</v>
      </c>
      <c r="AA78" s="478"/>
      <c r="AB78" s="479"/>
      <c r="AC78" s="539" t="s">
        <v>125</v>
      </c>
      <c r="AD78" s="498"/>
      <c r="AE78" s="475" t="s">
        <v>124</v>
      </c>
      <c r="AF78" s="477" t="e">
        <f>IF(Y77, AE77/Y77, IF(AE77, AE77/S77, 0))</f>
        <v>#DIV/0!</v>
      </c>
      <c r="AG78" s="478"/>
      <c r="AH78" s="479"/>
      <c r="AI78" s="483" t="s">
        <v>125</v>
      </c>
      <c r="AJ78" s="235" t="str">
        <f>IF(M18="○", IF(AND(S74=TRUE, Y74=TRUE), IF(AND(T78&gt;Z78, Z78&gt;0),"○","×"),""),"")</f>
        <v>○</v>
      </c>
      <c r="AK78" s="599"/>
      <c r="AN78" s="579" t="s">
        <v>219</v>
      </c>
      <c r="AO78" s="580"/>
      <c r="AP78" s="580"/>
      <c r="AQ78" s="580"/>
      <c r="AR78" s="580"/>
      <c r="AS78" s="580"/>
      <c r="AT78" s="580"/>
      <c r="AU78" s="580"/>
      <c r="AV78" s="580"/>
      <c r="AW78" s="580"/>
      <c r="AX78" s="581"/>
    </row>
    <row r="79" spans="1:53" s="25" customFormat="1" ht="17.25" customHeight="1" thickBot="1">
      <c r="A79" s="535"/>
      <c r="B79" s="536"/>
      <c r="C79" s="536"/>
      <c r="D79" s="536"/>
      <c r="E79" s="536"/>
      <c r="F79" s="536"/>
      <c r="G79" s="536"/>
      <c r="H79" s="536"/>
      <c r="I79" s="536"/>
      <c r="J79" s="536"/>
      <c r="K79" s="536"/>
      <c r="L79" s="536"/>
      <c r="M79" s="536"/>
      <c r="N79" s="536"/>
      <c r="O79" s="536"/>
      <c r="P79" s="536"/>
      <c r="Q79" s="536"/>
      <c r="R79" s="536"/>
      <c r="S79" s="538"/>
      <c r="T79" s="480"/>
      <c r="U79" s="481"/>
      <c r="V79" s="482"/>
      <c r="W79" s="540"/>
      <c r="X79" s="499"/>
      <c r="Y79" s="541"/>
      <c r="Z79" s="480"/>
      <c r="AA79" s="481"/>
      <c r="AB79" s="482"/>
      <c r="AC79" s="542"/>
      <c r="AD79" s="499"/>
      <c r="AE79" s="476"/>
      <c r="AF79" s="480"/>
      <c r="AG79" s="481"/>
      <c r="AH79" s="482"/>
      <c r="AI79" s="484"/>
      <c r="AJ79" s="236" t="str">
        <f>IF(M18="○", IF(AND(Y74=TRUE,AE74=TRUE), IF(AND(Y80="",AE80=""), IF(AND(Z78&gt;=2*AF78, AF78&gt;0),"○","×"), IF(AND(Y80&gt;=AE80,Z78&gt;0, AF78&gt;0), "○","×")),IF(AND(S74=TRUE,AE74=TRUE),IF(AND(Y80&gt;=AE80, AE80&gt;0), IF(AND(T78&gt;2*AF78, AF78&gt;0), "○", "×"),"×"),"")),"")</f>
        <v/>
      </c>
      <c r="AK79" s="600" t="s">
        <v>122</v>
      </c>
      <c r="AN79" s="579" t="s">
        <v>220</v>
      </c>
      <c r="AO79" s="580"/>
      <c r="AP79" s="580"/>
      <c r="AQ79" s="580"/>
      <c r="AR79" s="580"/>
      <c r="AS79" s="580"/>
      <c r="AT79" s="580"/>
      <c r="AU79" s="580"/>
      <c r="AV79" s="580"/>
      <c r="AW79" s="580"/>
      <c r="AX79" s="581"/>
    </row>
    <row r="80" spans="1:53" s="86" customFormat="1" ht="31.5" customHeight="1" thickBot="1">
      <c r="A80" s="666" t="s">
        <v>161</v>
      </c>
      <c r="B80" s="667"/>
      <c r="C80" s="667"/>
      <c r="D80" s="667"/>
      <c r="E80" s="667"/>
      <c r="F80" s="667"/>
      <c r="G80" s="667"/>
      <c r="H80" s="667"/>
      <c r="I80" s="667"/>
      <c r="J80" s="667"/>
      <c r="K80" s="667"/>
      <c r="L80" s="667"/>
      <c r="M80" s="667"/>
      <c r="N80" s="667"/>
      <c r="O80" s="667"/>
      <c r="P80" s="667"/>
      <c r="Q80" s="667"/>
      <c r="R80" s="667"/>
      <c r="S80" s="639"/>
      <c r="T80" s="640"/>
      <c r="U80" s="640"/>
      <c r="V80" s="640"/>
      <c r="W80" s="640"/>
      <c r="X80" s="640"/>
      <c r="Y80" s="641"/>
      <c r="Z80" s="642"/>
      <c r="AA80" s="642"/>
      <c r="AB80" s="642"/>
      <c r="AC80" s="643"/>
      <c r="AD80" s="251" t="s">
        <v>4</v>
      </c>
      <c r="AE80" s="644"/>
      <c r="AF80" s="645"/>
      <c r="AG80" s="645"/>
      <c r="AH80" s="645"/>
      <c r="AI80" s="644"/>
      <c r="AJ80" s="241" t="s">
        <v>4</v>
      </c>
      <c r="AK80" s="600"/>
      <c r="AL80" s="179"/>
      <c r="AM80" s="179"/>
    </row>
    <row r="81" spans="1:50" s="86" customFormat="1" ht="20.25" customHeight="1" thickBot="1">
      <c r="A81" s="646" t="s">
        <v>158</v>
      </c>
      <c r="B81" s="647"/>
      <c r="C81" s="647"/>
      <c r="D81" s="647"/>
      <c r="E81" s="647"/>
      <c r="F81" s="647"/>
      <c r="G81" s="647"/>
      <c r="H81" s="647"/>
      <c r="I81" s="647"/>
      <c r="J81" s="647"/>
      <c r="K81" s="647"/>
      <c r="L81" s="647"/>
      <c r="M81" s="647"/>
      <c r="N81" s="647"/>
      <c r="O81" s="647"/>
      <c r="P81" s="647"/>
      <c r="Q81" s="647"/>
      <c r="R81" s="647"/>
      <c r="S81" s="648"/>
      <c r="T81" s="648"/>
      <c r="U81" s="648"/>
      <c r="V81" s="648"/>
      <c r="W81" s="648"/>
      <c r="X81" s="649"/>
      <c r="Y81" s="650">
        <f>S76+Y76+AE76</f>
        <v>4402696</v>
      </c>
      <c r="Z81" s="651"/>
      <c r="AA81" s="651"/>
      <c r="AB81" s="651"/>
      <c r="AC81" s="651"/>
      <c r="AD81" s="252" t="s">
        <v>4</v>
      </c>
      <c r="AE81" s="186"/>
      <c r="AK81" s="82"/>
      <c r="AL81" s="179"/>
      <c r="AM81" s="179"/>
      <c r="AQ81" s="184"/>
      <c r="AR81" s="184"/>
      <c r="AS81" s="184"/>
      <c r="AT81" s="184"/>
      <c r="AU81" s="184"/>
      <c r="AV81" s="185"/>
      <c r="AW81" s="185"/>
      <c r="AX81" s="185"/>
    </row>
    <row r="82" spans="1:50" s="86" customFormat="1" ht="30.75" customHeight="1" thickBot="1">
      <c r="A82" s="652" t="s">
        <v>159</v>
      </c>
      <c r="B82" s="653"/>
      <c r="C82" s="653"/>
      <c r="D82" s="653"/>
      <c r="E82" s="653"/>
      <c r="F82" s="653"/>
      <c r="G82" s="653"/>
      <c r="H82" s="653"/>
      <c r="I82" s="653"/>
      <c r="J82" s="653"/>
      <c r="K82" s="653"/>
      <c r="L82" s="653"/>
      <c r="M82" s="653"/>
      <c r="N82" s="653"/>
      <c r="O82" s="653"/>
      <c r="P82" s="653"/>
      <c r="Q82" s="653"/>
      <c r="R82" s="653"/>
      <c r="S82" s="653"/>
      <c r="T82" s="653"/>
      <c r="U82" s="653"/>
      <c r="V82" s="653"/>
      <c r="W82" s="653"/>
      <c r="X82" s="654"/>
      <c r="Y82" s="655"/>
      <c r="Z82" s="656"/>
      <c r="AA82" s="656"/>
      <c r="AB82" s="656"/>
      <c r="AC82" s="657"/>
      <c r="AD82" s="253" t="s">
        <v>4</v>
      </c>
      <c r="AE82" s="187" t="s">
        <v>140</v>
      </c>
      <c r="AF82" s="188" t="str">
        <f>IF(M18="○", IF(Y82, IF(Y82&lt;=4400000,"○","☓"),""),"")</f>
        <v/>
      </c>
      <c r="AG82" s="242" t="s">
        <v>152</v>
      </c>
      <c r="AN82" s="579" t="s">
        <v>224</v>
      </c>
      <c r="AO82" s="580"/>
      <c r="AP82" s="580"/>
      <c r="AQ82" s="580"/>
      <c r="AR82" s="580"/>
      <c r="AS82" s="580"/>
      <c r="AT82" s="580"/>
      <c r="AU82" s="580"/>
      <c r="AV82" s="580"/>
      <c r="AW82" s="580"/>
      <c r="AX82" s="581"/>
    </row>
    <row r="83" spans="1:50" s="86" customFormat="1" ht="40.5" customHeight="1">
      <c r="A83" s="658" t="s">
        <v>223</v>
      </c>
      <c r="B83" s="659"/>
      <c r="C83" s="659"/>
      <c r="D83" s="659"/>
      <c r="E83" s="659"/>
      <c r="F83" s="659"/>
      <c r="G83" s="659"/>
      <c r="H83" s="659"/>
      <c r="I83" s="659"/>
      <c r="J83" s="659"/>
      <c r="K83" s="659"/>
      <c r="L83" s="659"/>
      <c r="M83" s="659"/>
      <c r="N83" s="659"/>
      <c r="O83" s="659"/>
      <c r="P83" s="659"/>
      <c r="Q83" s="659"/>
      <c r="R83" s="659"/>
      <c r="S83" s="659"/>
      <c r="T83" s="659"/>
      <c r="U83" s="659"/>
      <c r="V83" s="659"/>
      <c r="W83" s="659"/>
      <c r="X83" s="660"/>
      <c r="Y83" s="661">
        <f>SUM('別紙様式3-2'!U19:U118)</f>
        <v>7</v>
      </c>
      <c r="Z83" s="662"/>
      <c r="AA83" s="662"/>
      <c r="AB83" s="662"/>
      <c r="AC83" s="662"/>
      <c r="AD83" s="253" t="s">
        <v>162</v>
      </c>
      <c r="AE83" s="189" t="s">
        <v>140</v>
      </c>
      <c r="AF83" s="663" t="str">
        <f>IF(M18="○", IF(OR(Y83&gt;=Y84, OR(A86,A87,A88,A89)=TRUE),"○","×"),"")</f>
        <v>○</v>
      </c>
      <c r="AG83" s="665" t="s">
        <v>160</v>
      </c>
      <c r="AN83" s="628" t="s">
        <v>165</v>
      </c>
      <c r="AO83" s="629"/>
      <c r="AP83" s="629"/>
      <c r="AQ83" s="629"/>
      <c r="AR83" s="629"/>
      <c r="AS83" s="629"/>
      <c r="AT83" s="629"/>
      <c r="AU83" s="629"/>
      <c r="AV83" s="629"/>
      <c r="AW83" s="629"/>
      <c r="AX83" s="630"/>
    </row>
    <row r="84" spans="1:50" s="86" customFormat="1" ht="19.5" customHeight="1" thickBot="1">
      <c r="A84" s="634" t="s">
        <v>164</v>
      </c>
      <c r="B84" s="635"/>
      <c r="C84" s="635"/>
      <c r="D84" s="635"/>
      <c r="E84" s="635"/>
      <c r="F84" s="635"/>
      <c r="G84" s="635"/>
      <c r="H84" s="635"/>
      <c r="I84" s="635"/>
      <c r="J84" s="635"/>
      <c r="K84" s="635"/>
      <c r="L84" s="635"/>
      <c r="M84" s="635"/>
      <c r="N84" s="635"/>
      <c r="O84" s="635"/>
      <c r="P84" s="635"/>
      <c r="Q84" s="635"/>
      <c r="R84" s="635"/>
      <c r="S84" s="635"/>
      <c r="T84" s="635"/>
      <c r="U84" s="635"/>
      <c r="V84" s="635"/>
      <c r="W84" s="635"/>
      <c r="X84" s="636"/>
      <c r="Y84" s="637">
        <f>IFERROR(COUNTA('別紙様式3-2'!S19:S118),"")</f>
        <v>4</v>
      </c>
      <c r="Z84" s="638"/>
      <c r="AA84" s="638"/>
      <c r="AB84" s="638"/>
      <c r="AC84" s="638"/>
      <c r="AD84" s="254" t="s">
        <v>162</v>
      </c>
      <c r="AE84" s="189" t="s">
        <v>140</v>
      </c>
      <c r="AF84" s="664"/>
      <c r="AG84" s="665"/>
      <c r="AN84" s="631"/>
      <c r="AO84" s="632"/>
      <c r="AP84" s="632"/>
      <c r="AQ84" s="632"/>
      <c r="AR84" s="632"/>
      <c r="AS84" s="632"/>
      <c r="AT84" s="632"/>
      <c r="AU84" s="632"/>
      <c r="AV84" s="632"/>
      <c r="AW84" s="632"/>
      <c r="AX84" s="633"/>
    </row>
    <row r="85" spans="1:50" s="25" customFormat="1" ht="18.75" customHeight="1">
      <c r="A85" s="255" t="s">
        <v>225</v>
      </c>
      <c r="B85" s="256"/>
      <c r="C85" s="257"/>
      <c r="D85" s="257"/>
      <c r="E85" s="257"/>
      <c r="F85" s="257"/>
      <c r="G85" s="257"/>
      <c r="H85" s="257"/>
      <c r="I85" s="257"/>
      <c r="J85" s="258"/>
      <c r="K85" s="258"/>
      <c r="L85" s="258"/>
      <c r="M85" s="258"/>
      <c r="N85" s="258"/>
      <c r="O85" s="258"/>
      <c r="P85" s="258"/>
      <c r="Q85" s="258"/>
      <c r="R85" s="258"/>
      <c r="S85" s="258"/>
      <c r="T85" s="258"/>
      <c r="U85" s="257"/>
      <c r="V85" s="257"/>
      <c r="W85" s="257"/>
      <c r="X85" s="257"/>
      <c r="Y85" s="259"/>
      <c r="Z85" s="259"/>
      <c r="AA85" s="259"/>
      <c r="AB85" s="259"/>
      <c r="AC85" s="259"/>
      <c r="AD85" s="259"/>
      <c r="AE85" s="258"/>
      <c r="AF85" s="258"/>
      <c r="AG85" s="258"/>
      <c r="AH85" s="258"/>
      <c r="AI85" s="258"/>
      <c r="AJ85" s="260"/>
      <c r="AR85" s="30"/>
    </row>
    <row r="86" spans="1:50" s="25" customFormat="1" ht="18.75" customHeight="1">
      <c r="A86" s="261" t="b">
        <v>0</v>
      </c>
      <c r="B86" s="262" t="s">
        <v>47</v>
      </c>
      <c r="C86" s="263"/>
      <c r="D86" s="263"/>
      <c r="E86" s="263"/>
      <c r="F86" s="263"/>
      <c r="G86" s="263"/>
      <c r="H86" s="263"/>
      <c r="I86" s="264"/>
      <c r="J86" s="264"/>
      <c r="K86" s="264"/>
      <c r="L86" s="264"/>
      <c r="M86" s="264"/>
      <c r="N86" s="264"/>
      <c r="O86" s="264"/>
      <c r="P86" s="264"/>
      <c r="Q86" s="264"/>
      <c r="R86" s="264"/>
      <c r="S86" s="264"/>
      <c r="T86" s="263"/>
      <c r="U86" s="263"/>
      <c r="V86" s="263"/>
      <c r="W86" s="263"/>
      <c r="X86" s="264"/>
      <c r="Y86" s="264"/>
      <c r="Z86" s="264"/>
      <c r="AA86" s="264"/>
      <c r="AB86" s="264"/>
      <c r="AC86" s="264"/>
      <c r="AD86" s="264"/>
      <c r="AE86" s="264"/>
      <c r="AF86" s="264"/>
      <c r="AG86" s="264"/>
      <c r="AH86" s="259"/>
      <c r="AJ86" s="265"/>
      <c r="AP86" s="30"/>
    </row>
    <row r="87" spans="1:50" s="25" customFormat="1" ht="18.75" customHeight="1">
      <c r="A87" s="261" t="b">
        <v>0</v>
      </c>
      <c r="B87" s="262" t="s">
        <v>56</v>
      </c>
      <c r="C87" s="263"/>
      <c r="D87" s="263"/>
      <c r="E87" s="263"/>
      <c r="F87" s="263"/>
      <c r="G87" s="263"/>
      <c r="H87" s="263"/>
      <c r="I87" s="264"/>
      <c r="J87" s="264"/>
      <c r="K87" s="264"/>
      <c r="L87" s="264"/>
      <c r="M87" s="264"/>
      <c r="N87" s="264"/>
      <c r="O87" s="264"/>
      <c r="P87" s="264"/>
      <c r="Q87" s="264"/>
      <c r="R87" s="264"/>
      <c r="S87" s="264"/>
      <c r="T87" s="263"/>
      <c r="U87" s="263"/>
      <c r="V87" s="263"/>
      <c r="W87" s="263"/>
      <c r="X87" s="264"/>
      <c r="Y87" s="264"/>
      <c r="Z87" s="264"/>
      <c r="AA87" s="264"/>
      <c r="AB87" s="264"/>
      <c r="AC87" s="264"/>
      <c r="AD87" s="264"/>
      <c r="AE87" s="264"/>
      <c r="AF87" s="264"/>
      <c r="AG87" s="264"/>
      <c r="AH87" s="259"/>
      <c r="AJ87" s="265"/>
      <c r="AQ87" s="30"/>
    </row>
    <row r="88" spans="1:50" s="25" customFormat="1" ht="30.75" customHeight="1">
      <c r="A88" s="261" t="b">
        <v>0</v>
      </c>
      <c r="B88" s="485" t="s">
        <v>57</v>
      </c>
      <c r="C88" s="485"/>
      <c r="D88" s="485"/>
      <c r="E88" s="485"/>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266"/>
      <c r="AK88" s="267"/>
      <c r="AQ88" s="30"/>
    </row>
    <row r="89" spans="1:50" s="25" customFormat="1" ht="18" customHeight="1" thickBot="1">
      <c r="A89" s="261" t="b">
        <v>0</v>
      </c>
      <c r="B89" s="262" t="s">
        <v>15</v>
      </c>
      <c r="C89" s="263"/>
      <c r="D89" s="263" t="s">
        <v>16</v>
      </c>
      <c r="E89" s="697"/>
      <c r="F89" s="697"/>
      <c r="G89" s="697"/>
      <c r="H89" s="697"/>
      <c r="I89" s="697"/>
      <c r="J89" s="697"/>
      <c r="K89" s="697"/>
      <c r="L89" s="697"/>
      <c r="M89" s="697"/>
      <c r="N89" s="697"/>
      <c r="O89" s="697"/>
      <c r="P89" s="697"/>
      <c r="Q89" s="697"/>
      <c r="R89" s="697"/>
      <c r="S89" s="697"/>
      <c r="T89" s="697"/>
      <c r="U89" s="697"/>
      <c r="V89" s="697"/>
      <c r="W89" s="697"/>
      <c r="X89" s="697"/>
      <c r="Y89" s="697"/>
      <c r="Z89" s="697"/>
      <c r="AA89" s="697"/>
      <c r="AB89" s="697"/>
      <c r="AC89" s="697"/>
      <c r="AD89" s="697"/>
      <c r="AE89" s="697"/>
      <c r="AF89" s="697"/>
      <c r="AG89" s="268" t="s">
        <v>17</v>
      </c>
      <c r="AH89" s="259"/>
      <c r="AJ89" s="265"/>
      <c r="AQ89" s="30"/>
    </row>
    <row r="90" spans="1:50" s="25" customFormat="1" ht="18" customHeight="1" thickBot="1">
      <c r="A90" s="686" t="s">
        <v>226</v>
      </c>
      <c r="B90" s="687"/>
      <c r="C90" s="687"/>
      <c r="D90" s="687"/>
      <c r="E90" s="687"/>
      <c r="F90" s="687"/>
      <c r="G90" s="687"/>
      <c r="H90" s="687"/>
      <c r="I90" s="687"/>
      <c r="J90" s="687"/>
      <c r="K90" s="687"/>
      <c r="L90" s="688"/>
      <c r="M90" s="689"/>
      <c r="N90" s="690"/>
      <c r="O90" s="690"/>
      <c r="P90" s="690"/>
      <c r="Q90" s="690"/>
      <c r="R90" s="690"/>
      <c r="S90" s="690"/>
      <c r="T90" s="690"/>
      <c r="U90" s="690"/>
      <c r="V90" s="690"/>
      <c r="W90" s="690"/>
      <c r="X90" s="690"/>
      <c r="Y90" s="690"/>
      <c r="Z90" s="690"/>
      <c r="AA90" s="690"/>
      <c r="AB90" s="690"/>
      <c r="AC90" s="690"/>
      <c r="AD90" s="690"/>
      <c r="AE90" s="690"/>
      <c r="AF90" s="690"/>
      <c r="AG90" s="690"/>
      <c r="AH90" s="690"/>
      <c r="AI90" s="691"/>
      <c r="AJ90" s="236" t="str">
        <f>IF(S74=FALSE, IF(M90&lt;&gt;"","○","×"),"")</f>
        <v/>
      </c>
      <c r="AN90" s="579" t="s">
        <v>227</v>
      </c>
      <c r="AO90" s="580"/>
      <c r="AP90" s="580"/>
      <c r="AQ90" s="580"/>
      <c r="AR90" s="580"/>
      <c r="AS90" s="580"/>
      <c r="AT90" s="580"/>
      <c r="AU90" s="580"/>
      <c r="AV90" s="580"/>
      <c r="AW90" s="580"/>
      <c r="AX90" s="581"/>
    </row>
    <row r="91" spans="1:50" s="82" customFormat="1">
      <c r="A91" s="149"/>
    </row>
    <row r="92" spans="1:50" s="82" customFormat="1" ht="36" customHeight="1">
      <c r="A92" s="672" t="s">
        <v>228</v>
      </c>
      <c r="B92" s="698"/>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698"/>
      <c r="AH92" s="698"/>
      <c r="AI92" s="698"/>
      <c r="AJ92" s="698"/>
    </row>
    <row r="93" spans="1:50" s="82" customFormat="1" ht="23.25" customHeight="1" thickBot="1">
      <c r="A93" s="161" t="s">
        <v>229</v>
      </c>
      <c r="B93" s="190"/>
      <c r="C93" s="190"/>
      <c r="D93" s="190"/>
      <c r="E93" s="190"/>
      <c r="F93" s="190"/>
      <c r="G93" s="190"/>
      <c r="H93" s="190"/>
      <c r="I93" s="190"/>
      <c r="J93" s="190"/>
      <c r="K93" s="190"/>
      <c r="L93" s="190"/>
      <c r="M93" s="190"/>
      <c r="N93" s="190"/>
      <c r="O93" s="190"/>
      <c r="P93" s="190"/>
      <c r="Q93" s="190"/>
      <c r="R93" s="191"/>
      <c r="S93" s="191"/>
      <c r="T93" s="191"/>
      <c r="U93" s="191"/>
      <c r="V93" s="191"/>
      <c r="W93" s="191"/>
      <c r="X93" s="191"/>
      <c r="Y93" s="191"/>
      <c r="Z93" s="192"/>
      <c r="AA93" s="192"/>
      <c r="AB93" s="115"/>
      <c r="AC93" s="115"/>
      <c r="AD93" s="120"/>
      <c r="AE93" s="120"/>
      <c r="AF93" s="193"/>
      <c r="AG93" s="193"/>
      <c r="AH93" s="193"/>
      <c r="AI93" s="193"/>
      <c r="AJ93" s="194"/>
      <c r="AK93" s="86"/>
      <c r="AT93" s="94"/>
    </row>
    <row r="94" spans="1:50" s="82" customFormat="1" ht="21" customHeight="1" thickBot="1">
      <c r="A94" s="699" t="s">
        <v>169</v>
      </c>
      <c r="B94" s="700"/>
      <c r="C94" s="704" t="s">
        <v>171</v>
      </c>
      <c r="D94" s="705"/>
      <c r="E94" s="705"/>
      <c r="F94" s="705"/>
      <c r="G94" s="705"/>
      <c r="H94" s="705"/>
      <c r="I94" s="705"/>
      <c r="J94" s="705"/>
      <c r="K94" s="705"/>
      <c r="L94" s="705"/>
      <c r="M94" s="705"/>
      <c r="N94" s="705"/>
      <c r="O94" s="705"/>
      <c r="P94" s="705"/>
      <c r="Q94" s="705"/>
      <c r="R94" s="706"/>
      <c r="S94" s="711">
        <v>3314877</v>
      </c>
      <c r="T94" s="712"/>
      <c r="U94" s="712"/>
      <c r="V94" s="712"/>
      <c r="W94" s="713"/>
      <c r="X94" s="271" t="s">
        <v>4</v>
      </c>
      <c r="Y94" s="116"/>
      <c r="Z94" s="117"/>
      <c r="AA94" s="117"/>
      <c r="AB94" s="198"/>
      <c r="AC94" s="118"/>
      <c r="AD94" s="119"/>
      <c r="AE94" s="215"/>
      <c r="AF94" s="35"/>
      <c r="AG94"/>
      <c r="AJ94" s="121"/>
      <c r="AN94"/>
      <c r="AO94"/>
      <c r="AP94"/>
      <c r="AQ94"/>
      <c r="AR94"/>
      <c r="AS94"/>
      <c r="AT94"/>
      <c r="AU94"/>
      <c r="AV94"/>
      <c r="AW94"/>
      <c r="AX94"/>
    </row>
    <row r="95" spans="1:50" s="82" customFormat="1" ht="21" customHeight="1" thickBot="1">
      <c r="A95" s="701"/>
      <c r="B95" s="702"/>
      <c r="C95" s="126"/>
      <c r="D95" s="708" t="s">
        <v>230</v>
      </c>
      <c r="E95" s="708"/>
      <c r="F95" s="708"/>
      <c r="G95" s="708"/>
      <c r="H95" s="708"/>
      <c r="I95" s="708"/>
      <c r="J95" s="708"/>
      <c r="K95" s="708"/>
      <c r="L95" s="708"/>
      <c r="M95" s="708"/>
      <c r="N95" s="708"/>
      <c r="O95" s="708"/>
      <c r="P95" s="708"/>
      <c r="Q95" s="708"/>
      <c r="R95" s="709"/>
      <c r="S95" s="714">
        <v>2784497</v>
      </c>
      <c r="T95" s="715"/>
      <c r="U95" s="715"/>
      <c r="V95" s="715"/>
      <c r="W95" s="716"/>
      <c r="X95" s="123" t="s">
        <v>4</v>
      </c>
      <c r="Y95" s="127" t="s">
        <v>16</v>
      </c>
      <c r="Z95" s="717">
        <f>IFERROR(S95/S94*100,0)</f>
        <v>84.000009653450192</v>
      </c>
      <c r="AA95" s="718"/>
      <c r="AB95" s="719"/>
      <c r="AC95" s="114" t="s">
        <v>17</v>
      </c>
      <c r="AD95" s="128" t="s">
        <v>123</v>
      </c>
      <c r="AE95" s="270" t="s">
        <v>140</v>
      </c>
      <c r="AF95" s="269" t="str">
        <f>IF(X18="○", IF(Z95=0,"",IF(Z95&gt;=200/3,"○","×")),"")</f>
        <v>○</v>
      </c>
      <c r="AG95" s="692" t="s">
        <v>163</v>
      </c>
      <c r="AJ95" s="121"/>
      <c r="AN95" s="693" t="s">
        <v>232</v>
      </c>
      <c r="AO95" s="694"/>
      <c r="AP95" s="694"/>
      <c r="AQ95" s="694"/>
      <c r="AR95" s="694"/>
      <c r="AS95" s="694"/>
      <c r="AT95" s="694"/>
      <c r="AU95" s="694"/>
      <c r="AV95" s="694"/>
      <c r="AW95" s="694"/>
      <c r="AX95" s="695"/>
    </row>
    <row r="96" spans="1:50" s="82" customFormat="1" ht="21" customHeight="1" thickBot="1">
      <c r="A96" s="703" t="s">
        <v>170</v>
      </c>
      <c r="B96" s="703"/>
      <c r="C96" s="707" t="s">
        <v>172</v>
      </c>
      <c r="D96" s="707"/>
      <c r="E96" s="707"/>
      <c r="F96" s="707"/>
      <c r="G96" s="707"/>
      <c r="H96" s="707"/>
      <c r="I96" s="707"/>
      <c r="J96" s="707"/>
      <c r="K96" s="707"/>
      <c r="L96" s="707"/>
      <c r="M96" s="707"/>
      <c r="N96" s="707"/>
      <c r="O96" s="707"/>
      <c r="P96" s="707"/>
      <c r="Q96" s="707"/>
      <c r="R96" s="707"/>
      <c r="S96" s="714"/>
      <c r="T96" s="715"/>
      <c r="U96" s="715"/>
      <c r="V96" s="715"/>
      <c r="W96" s="716"/>
      <c r="X96" s="195" t="s">
        <v>4</v>
      </c>
      <c r="Y96" s="196"/>
      <c r="Z96" s="197"/>
      <c r="AA96" s="197"/>
      <c r="AC96" s="115"/>
      <c r="AD96" s="124"/>
      <c r="AE96" s="215"/>
      <c r="AF96" s="35"/>
      <c r="AG96" s="692"/>
      <c r="AJ96" s="115"/>
      <c r="AK96" s="115"/>
      <c r="AL96" s="115"/>
      <c r="AM96" s="115"/>
      <c r="AN96"/>
      <c r="AO96"/>
      <c r="AP96"/>
      <c r="AQ96"/>
      <c r="AR96"/>
      <c r="AS96"/>
      <c r="AT96"/>
      <c r="AU96"/>
      <c r="AV96"/>
      <c r="AW96"/>
      <c r="AX96"/>
    </row>
    <row r="97" spans="1:50" s="82" customFormat="1" ht="21" customHeight="1" thickBot="1">
      <c r="A97" s="703"/>
      <c r="B97" s="703"/>
      <c r="C97" s="122"/>
      <c r="D97" s="710" t="s">
        <v>231</v>
      </c>
      <c r="E97" s="710"/>
      <c r="F97" s="710"/>
      <c r="G97" s="710"/>
      <c r="H97" s="710"/>
      <c r="I97" s="710"/>
      <c r="J97" s="710"/>
      <c r="K97" s="710"/>
      <c r="L97" s="710"/>
      <c r="M97" s="710"/>
      <c r="N97" s="710"/>
      <c r="O97" s="710"/>
      <c r="P97" s="710"/>
      <c r="Q97" s="710"/>
      <c r="R97" s="710"/>
      <c r="S97" s="720"/>
      <c r="T97" s="721"/>
      <c r="U97" s="721"/>
      <c r="V97" s="721"/>
      <c r="W97" s="722"/>
      <c r="X97" s="123" t="s">
        <v>4</v>
      </c>
      <c r="Y97" s="127" t="s">
        <v>16</v>
      </c>
      <c r="Z97" s="717">
        <f>IFERROR(S97/S96*100,0)</f>
        <v>0</v>
      </c>
      <c r="AA97" s="718"/>
      <c r="AB97" s="719"/>
      <c r="AC97" s="114" t="s">
        <v>17</v>
      </c>
      <c r="AD97" s="128" t="s">
        <v>123</v>
      </c>
      <c r="AE97" s="270" t="s">
        <v>140</v>
      </c>
      <c r="AF97" s="269" t="str">
        <f>IF(X18="○", IF(Z97=0,"",IF(Z97&gt;=200/3,"○","×")),"")</f>
        <v/>
      </c>
      <c r="AG97" s="692"/>
      <c r="AJ97" s="115"/>
      <c r="AK97" s="125"/>
      <c r="AL97" s="125"/>
      <c r="AM97" s="125"/>
      <c r="AN97" s="693" t="s">
        <v>233</v>
      </c>
      <c r="AO97" s="694"/>
      <c r="AP97" s="694"/>
      <c r="AQ97" s="694"/>
      <c r="AR97" s="694"/>
      <c r="AS97" s="694"/>
      <c r="AT97" s="694"/>
      <c r="AU97" s="694"/>
      <c r="AV97" s="694"/>
      <c r="AW97" s="694"/>
      <c r="AX97" s="695"/>
    </row>
    <row r="98" spans="1:50" s="82" customFormat="1" ht="18.75" customHeight="1">
      <c r="A98" s="200" t="s">
        <v>173</v>
      </c>
      <c r="B98" s="201"/>
      <c r="C98" s="201"/>
      <c r="D98" s="201"/>
      <c r="E98" s="201"/>
      <c r="F98" s="201"/>
      <c r="G98" s="201"/>
      <c r="H98" s="201"/>
      <c r="I98" s="201"/>
      <c r="J98" s="201"/>
      <c r="K98" s="201"/>
      <c r="L98" s="201"/>
      <c r="M98" s="201"/>
      <c r="N98" s="201"/>
      <c r="O98" s="201"/>
      <c r="P98" s="201"/>
      <c r="Q98" s="201"/>
      <c r="R98" s="202"/>
      <c r="S98" s="452">
        <f>S94+S96</f>
        <v>3314877</v>
      </c>
      <c r="T98" s="453"/>
      <c r="U98" s="453"/>
      <c r="V98" s="453"/>
      <c r="W98" s="453"/>
      <c r="X98" s="203" t="s">
        <v>4</v>
      </c>
      <c r="Y98" s="204"/>
      <c r="AA98" s="205"/>
      <c r="AB98" s="206"/>
      <c r="AC98" s="120"/>
      <c r="AD98" s="120"/>
      <c r="AE98" s="25"/>
      <c r="AF98" s="25"/>
      <c r="AG98" s="25"/>
      <c r="AH98" s="120"/>
      <c r="AI98" s="120"/>
      <c r="AJ98" s="121"/>
    </row>
    <row r="99" spans="1:50" s="25" customFormat="1" ht="21.75" customHeight="1">
      <c r="A99" s="207" t="s">
        <v>174</v>
      </c>
      <c r="B99"/>
      <c r="C99" s="31"/>
      <c r="D99" s="31"/>
      <c r="E99" s="31"/>
      <c r="F99" s="31"/>
      <c r="G99" s="31"/>
      <c r="H99" s="31"/>
      <c r="I99" s="31"/>
      <c r="J99" s="31"/>
      <c r="K99" s="32"/>
      <c r="L99" s="32"/>
      <c r="M99" s="32"/>
      <c r="N99" s="32"/>
      <c r="O99" s="32"/>
      <c r="P99" s="32"/>
      <c r="Q99" s="32"/>
      <c r="R99" s="32"/>
      <c r="AJ99" s="32"/>
      <c r="AK99" s="32"/>
      <c r="AL99" s="32"/>
      <c r="AM99" s="32"/>
      <c r="AW99" s="30"/>
    </row>
    <row r="100" spans="1:50">
      <c r="A100" s="272" t="s">
        <v>234</v>
      </c>
      <c r="B100" s="272"/>
      <c r="C100" s="273"/>
      <c r="D100" s="273"/>
      <c r="E100" s="273"/>
      <c r="F100" s="273"/>
      <c r="G100" s="273"/>
      <c r="H100" s="273"/>
      <c r="I100" s="273"/>
      <c r="J100" s="273"/>
      <c r="K100" s="273"/>
      <c r="L100" s="273"/>
      <c r="M100" s="273"/>
      <c r="N100" s="273"/>
      <c r="O100" s="273"/>
      <c r="P100" s="273"/>
      <c r="Q100" s="232"/>
      <c r="R100" s="232"/>
      <c r="S100" s="232"/>
      <c r="T100" s="232"/>
      <c r="U100" s="232"/>
      <c r="V100" s="232"/>
      <c r="W100" s="232"/>
      <c r="X100" s="232"/>
      <c r="Y100" s="232"/>
      <c r="Z100" s="232"/>
      <c r="AA100" s="232"/>
      <c r="AB100" s="232"/>
      <c r="AC100" s="232"/>
      <c r="AD100" s="232"/>
      <c r="AE100" s="232"/>
      <c r="AF100" s="232"/>
      <c r="AG100" s="232"/>
      <c r="AH100" s="232"/>
      <c r="AI100" s="274"/>
      <c r="AJ100" s="232"/>
      <c r="AS100" s="33"/>
    </row>
    <row r="101" spans="1:50">
      <c r="A101" s="275" t="s">
        <v>121</v>
      </c>
      <c r="B101" s="272" t="s">
        <v>236</v>
      </c>
      <c r="C101" s="273"/>
      <c r="D101" s="273"/>
      <c r="E101" s="273"/>
      <c r="F101" s="273"/>
      <c r="G101" s="273"/>
      <c r="H101" s="273"/>
      <c r="I101" s="273"/>
      <c r="J101" s="273"/>
      <c r="K101" s="273"/>
      <c r="L101" s="273"/>
      <c r="M101" s="273"/>
      <c r="N101" s="273"/>
      <c r="O101" s="273"/>
      <c r="P101" s="273"/>
      <c r="Q101" s="232"/>
      <c r="R101" s="232"/>
      <c r="S101" s="232"/>
      <c r="T101" s="232"/>
      <c r="U101" s="232"/>
      <c r="V101" s="232"/>
      <c r="W101" s="232"/>
      <c r="X101" s="232"/>
      <c r="Y101" s="232"/>
      <c r="Z101" s="232"/>
      <c r="AA101" s="232"/>
      <c r="AB101" s="232"/>
      <c r="AC101" s="232"/>
      <c r="AD101" s="232"/>
      <c r="AE101" s="232"/>
      <c r="AF101" s="232"/>
      <c r="AG101" s="232"/>
      <c r="AH101" s="232"/>
      <c r="AI101" s="274"/>
      <c r="AJ101" s="232"/>
      <c r="AS101" s="33"/>
    </row>
    <row r="102" spans="1:50">
      <c r="A102" s="272" t="s">
        <v>235</v>
      </c>
      <c r="B102" s="272"/>
      <c r="C102" s="273"/>
      <c r="D102" s="273"/>
      <c r="E102" s="273"/>
      <c r="F102" s="273"/>
      <c r="G102" s="273"/>
      <c r="H102" s="273"/>
      <c r="I102" s="273"/>
      <c r="J102" s="273"/>
      <c r="K102" s="273"/>
      <c r="L102" s="273"/>
      <c r="M102" s="273"/>
      <c r="N102" s="273"/>
      <c r="O102" s="273"/>
      <c r="P102" s="273"/>
      <c r="Q102" s="232"/>
      <c r="R102" s="232"/>
      <c r="S102" s="232"/>
      <c r="T102" s="232"/>
      <c r="U102" s="232"/>
      <c r="V102" s="232"/>
      <c r="W102" s="232"/>
      <c r="X102" s="232"/>
      <c r="Y102" s="232"/>
      <c r="Z102" s="232"/>
      <c r="AA102" s="232"/>
      <c r="AB102" s="232"/>
      <c r="AC102" s="232"/>
      <c r="AD102" s="232"/>
      <c r="AE102" s="232"/>
      <c r="AF102" s="232"/>
      <c r="AG102" s="232"/>
      <c r="AH102" s="232"/>
      <c r="AI102" s="274"/>
      <c r="AJ102" s="232"/>
      <c r="AS102" s="33"/>
    </row>
    <row r="103" spans="1:50" ht="52.5" customHeight="1">
      <c r="A103" s="277" t="s">
        <v>121</v>
      </c>
      <c r="B103" s="696" t="s">
        <v>290</v>
      </c>
      <c r="C103" s="696"/>
      <c r="D103" s="696"/>
      <c r="E103" s="696"/>
      <c r="F103" s="696"/>
      <c r="G103" s="696"/>
      <c r="H103" s="696"/>
      <c r="I103" s="696"/>
      <c r="J103" s="696"/>
      <c r="K103" s="696"/>
      <c r="L103" s="696"/>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S103" s="33"/>
    </row>
    <row r="104" spans="1:50" ht="6" customHeight="1" thickBo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25"/>
      <c r="AW104" s="33"/>
    </row>
    <row r="105" spans="1:50" s="25" customFormat="1" ht="13.5" customHeight="1" thickBot="1">
      <c r="A105" s="669" t="s">
        <v>237</v>
      </c>
      <c r="B105" s="670"/>
      <c r="C105" s="670"/>
      <c r="D105" s="671"/>
      <c r="E105" s="454" t="s">
        <v>96</v>
      </c>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6"/>
      <c r="AJ105" s="236" t="str" cm="1">
        <f t="array" ref="AJ105">IF(M18="○",IF((IF(COUNTIF(E119:E122,TRUE)&gt;=1,1,0)+IF(COUNTIF(E123:E126,TRUE)&gt;=1,1,0)+IF(COUNTIF(E127:E130,TRUE)&gt;=1,1,0)+IF(COUNTIF(E106:E109,TRUE)&gt;=1,1,0)+IF(COUNTIF(E110:E113,TRUE)&gt;=1,1,0)+IF(COUNTIF(E114:E118,TRUE)&gt;=1,1,0))&gt;=3,"○","×"), IF(PRODUCT((E106:E130=FALSE)*1),"×","○"))</f>
        <v>○</v>
      </c>
      <c r="AN105" s="416" t="s">
        <v>238</v>
      </c>
      <c r="AO105" s="417"/>
      <c r="AP105" s="417"/>
      <c r="AQ105" s="417"/>
      <c r="AR105" s="417"/>
      <c r="AS105" s="417"/>
      <c r="AT105" s="417"/>
      <c r="AU105" s="417"/>
      <c r="AV105" s="417"/>
      <c r="AW105" s="417"/>
      <c r="AX105" s="418"/>
    </row>
    <row r="106" spans="1:50" s="276" customFormat="1" ht="15" customHeight="1">
      <c r="A106" s="425" t="s">
        <v>97</v>
      </c>
      <c r="B106" s="426"/>
      <c r="C106" s="426"/>
      <c r="D106" s="427"/>
      <c r="E106" s="278" t="b">
        <v>1</v>
      </c>
      <c r="F106" s="434" t="s">
        <v>239</v>
      </c>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5"/>
      <c r="AK106" s="25"/>
      <c r="AN106" s="419"/>
      <c r="AO106" s="420"/>
      <c r="AP106" s="420"/>
      <c r="AQ106" s="420"/>
      <c r="AR106" s="420"/>
      <c r="AS106" s="420"/>
      <c r="AT106" s="420"/>
      <c r="AU106" s="420"/>
      <c r="AV106" s="420"/>
      <c r="AW106" s="420"/>
      <c r="AX106" s="421"/>
    </row>
    <row r="107" spans="1:50" s="276" customFormat="1" ht="15" customHeight="1" thickBot="1">
      <c r="A107" s="428"/>
      <c r="B107" s="429"/>
      <c r="C107" s="429"/>
      <c r="D107" s="430"/>
      <c r="E107" s="279" t="b">
        <v>1</v>
      </c>
      <c r="F107" s="436" t="s">
        <v>240</v>
      </c>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7"/>
      <c r="AK107" s="25"/>
      <c r="AN107" s="422"/>
      <c r="AO107" s="423"/>
      <c r="AP107" s="423"/>
      <c r="AQ107" s="423"/>
      <c r="AR107" s="423"/>
      <c r="AS107" s="423"/>
      <c r="AT107" s="423"/>
      <c r="AU107" s="423"/>
      <c r="AV107" s="423"/>
      <c r="AW107" s="423"/>
      <c r="AX107" s="424"/>
    </row>
    <row r="108" spans="1:50" s="276" customFormat="1" ht="15" customHeight="1">
      <c r="A108" s="428"/>
      <c r="B108" s="429"/>
      <c r="C108" s="429"/>
      <c r="D108" s="430"/>
      <c r="E108" s="279" t="b">
        <v>1</v>
      </c>
      <c r="F108" s="436" t="s">
        <v>241</v>
      </c>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7"/>
      <c r="AK108" s="25"/>
    </row>
    <row r="109" spans="1:50" s="276" customFormat="1" ht="15" customHeight="1">
      <c r="A109" s="431"/>
      <c r="B109" s="432"/>
      <c r="C109" s="432"/>
      <c r="D109" s="433"/>
      <c r="E109" s="280" t="b">
        <v>1</v>
      </c>
      <c r="F109" s="438" t="s">
        <v>242</v>
      </c>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9"/>
      <c r="AK109" s="25"/>
    </row>
    <row r="110" spans="1:50" s="276" customFormat="1" ht="30" customHeight="1">
      <c r="A110" s="425" t="s">
        <v>98</v>
      </c>
      <c r="B110" s="426"/>
      <c r="C110" s="426"/>
      <c r="D110" s="427"/>
      <c r="E110" s="281" t="b">
        <v>1</v>
      </c>
      <c r="F110" s="434" t="s">
        <v>105</v>
      </c>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5"/>
      <c r="AK110" s="25"/>
    </row>
    <row r="111" spans="1:50" s="25" customFormat="1" ht="15" customHeight="1">
      <c r="A111" s="428"/>
      <c r="B111" s="429"/>
      <c r="C111" s="429"/>
      <c r="D111" s="430"/>
      <c r="E111" s="282" t="b">
        <v>1</v>
      </c>
      <c r="F111" s="436" t="s">
        <v>243</v>
      </c>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7"/>
    </row>
    <row r="112" spans="1:50" s="25" customFormat="1" ht="15" customHeight="1">
      <c r="A112" s="428"/>
      <c r="B112" s="429"/>
      <c r="C112" s="429"/>
      <c r="D112" s="430"/>
      <c r="E112" s="279" t="b">
        <v>1</v>
      </c>
      <c r="F112" s="436" t="s">
        <v>244</v>
      </c>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7"/>
    </row>
    <row r="113" spans="1:37" s="25" customFormat="1" ht="15" customHeight="1">
      <c r="A113" s="431"/>
      <c r="B113" s="432"/>
      <c r="C113" s="432"/>
      <c r="D113" s="433"/>
      <c r="E113" s="283" t="b">
        <v>1</v>
      </c>
      <c r="F113" s="438" t="s">
        <v>245</v>
      </c>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9"/>
    </row>
    <row r="114" spans="1:37" s="25" customFormat="1" ht="15" customHeight="1">
      <c r="A114" s="425" t="s">
        <v>99</v>
      </c>
      <c r="B114" s="426"/>
      <c r="C114" s="426"/>
      <c r="D114" s="427"/>
      <c r="E114" s="282" t="b">
        <v>1</v>
      </c>
      <c r="F114" s="434" t="s">
        <v>246</v>
      </c>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5"/>
    </row>
    <row r="115" spans="1:37" s="25" customFormat="1" ht="30" customHeight="1">
      <c r="A115" s="428"/>
      <c r="B115" s="429"/>
      <c r="C115" s="429"/>
      <c r="D115" s="430"/>
      <c r="E115" s="279" t="b">
        <v>1</v>
      </c>
      <c r="F115" s="436" t="s">
        <v>247</v>
      </c>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7"/>
    </row>
    <row r="116" spans="1:37" s="25" customFormat="1" ht="15" customHeight="1">
      <c r="A116" s="428"/>
      <c r="B116" s="429"/>
      <c r="C116" s="429"/>
      <c r="D116" s="430"/>
      <c r="E116" s="279" t="b">
        <v>1</v>
      </c>
      <c r="F116" s="436" t="s">
        <v>248</v>
      </c>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7"/>
    </row>
    <row r="117" spans="1:37" s="25" customFormat="1" ht="15" customHeight="1">
      <c r="A117" s="428"/>
      <c r="B117" s="429"/>
      <c r="C117" s="429"/>
      <c r="D117" s="430"/>
      <c r="E117" s="279" t="b">
        <v>1</v>
      </c>
      <c r="F117" s="436" t="s">
        <v>249</v>
      </c>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7"/>
    </row>
    <row r="118" spans="1:37" s="25" customFormat="1" ht="15" customHeight="1">
      <c r="A118" s="431"/>
      <c r="B118" s="432"/>
      <c r="C118" s="432"/>
      <c r="D118" s="433"/>
      <c r="E118" s="283" t="b">
        <v>1</v>
      </c>
      <c r="F118" s="438" t="s">
        <v>250</v>
      </c>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9"/>
    </row>
    <row r="119" spans="1:37" s="25" customFormat="1" ht="30" customHeight="1">
      <c r="A119" s="425" t="s">
        <v>100</v>
      </c>
      <c r="B119" s="426"/>
      <c r="C119" s="426"/>
      <c r="D119" s="427"/>
      <c r="E119" s="282" t="b">
        <v>1</v>
      </c>
      <c r="F119" s="434" t="s">
        <v>251</v>
      </c>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5"/>
    </row>
    <row r="120" spans="1:37" s="25" customFormat="1" ht="15" customHeight="1">
      <c r="A120" s="428"/>
      <c r="B120" s="429"/>
      <c r="C120" s="429"/>
      <c r="D120" s="430"/>
      <c r="E120" s="279" t="b">
        <v>1</v>
      </c>
      <c r="F120" s="436" t="s">
        <v>252</v>
      </c>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7"/>
    </row>
    <row r="121" spans="1:37" s="25" customFormat="1" ht="15" customHeight="1">
      <c r="A121" s="428"/>
      <c r="B121" s="429"/>
      <c r="C121" s="429"/>
      <c r="D121" s="430"/>
      <c r="E121" s="282" t="b">
        <v>1</v>
      </c>
      <c r="F121" s="436" t="s">
        <v>253</v>
      </c>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7"/>
    </row>
    <row r="122" spans="1:37" s="25" customFormat="1" ht="15" customHeight="1">
      <c r="A122" s="431"/>
      <c r="B122" s="432"/>
      <c r="C122" s="432"/>
      <c r="D122" s="433"/>
      <c r="E122" s="283" t="b">
        <v>1</v>
      </c>
      <c r="F122" s="438" t="s">
        <v>254</v>
      </c>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9"/>
    </row>
    <row r="123" spans="1:37" s="25" customFormat="1" ht="15" customHeight="1">
      <c r="A123" s="425" t="s">
        <v>101</v>
      </c>
      <c r="B123" s="426"/>
      <c r="C123" s="426"/>
      <c r="D123" s="427"/>
      <c r="E123" s="282" t="b">
        <v>1</v>
      </c>
      <c r="F123" s="434" t="s">
        <v>255</v>
      </c>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c r="AJ123" s="435"/>
      <c r="AK123"/>
    </row>
    <row r="124" spans="1:37" s="25" customFormat="1" ht="30" customHeight="1">
      <c r="A124" s="428"/>
      <c r="B124" s="429"/>
      <c r="C124" s="429"/>
      <c r="D124" s="430"/>
      <c r="E124" s="279" t="b">
        <v>1</v>
      </c>
      <c r="F124" s="436" t="s">
        <v>256</v>
      </c>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7"/>
    </row>
    <row r="125" spans="1:37" s="25" customFormat="1" ht="15" customHeight="1">
      <c r="A125" s="428"/>
      <c r="B125" s="429"/>
      <c r="C125" s="429"/>
      <c r="D125" s="430"/>
      <c r="E125" s="279" t="b">
        <v>1</v>
      </c>
      <c r="F125" s="436" t="s">
        <v>257</v>
      </c>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c r="AJ125" s="437"/>
    </row>
    <row r="126" spans="1:37" s="25" customFormat="1" ht="15" customHeight="1">
      <c r="A126" s="431"/>
      <c r="B126" s="432"/>
      <c r="C126" s="432"/>
      <c r="D126" s="433"/>
      <c r="E126" s="283" t="b">
        <v>1</v>
      </c>
      <c r="F126" s="438" t="s">
        <v>258</v>
      </c>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9"/>
    </row>
    <row r="127" spans="1:37" s="25" customFormat="1" ht="30" customHeight="1">
      <c r="A127" s="425" t="s">
        <v>259</v>
      </c>
      <c r="B127" s="426"/>
      <c r="C127" s="426"/>
      <c r="D127" s="427"/>
      <c r="E127" s="282" t="b">
        <v>1</v>
      </c>
      <c r="F127" s="434" t="s">
        <v>260</v>
      </c>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435"/>
      <c r="AK127" s="276"/>
    </row>
    <row r="128" spans="1:37" s="25" customFormat="1" ht="15" customHeight="1">
      <c r="A128" s="428"/>
      <c r="B128" s="429"/>
      <c r="C128" s="429"/>
      <c r="D128" s="430"/>
      <c r="E128" s="279" t="b">
        <v>1</v>
      </c>
      <c r="F128" s="436" t="s">
        <v>261</v>
      </c>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7"/>
    </row>
    <row r="129" spans="1:49" s="25" customFormat="1" ht="15" customHeight="1">
      <c r="A129" s="428"/>
      <c r="B129" s="429"/>
      <c r="C129" s="429"/>
      <c r="D129" s="430"/>
      <c r="E129" s="279" t="b">
        <v>1</v>
      </c>
      <c r="F129" s="436" t="s">
        <v>262</v>
      </c>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7"/>
    </row>
    <row r="130" spans="1:49" s="25" customFormat="1" ht="15" customHeight="1" thickBot="1">
      <c r="A130" s="681"/>
      <c r="B130" s="682"/>
      <c r="C130" s="682"/>
      <c r="D130" s="683"/>
      <c r="E130" s="284" t="b">
        <v>1</v>
      </c>
      <c r="F130" s="684" t="s">
        <v>263</v>
      </c>
      <c r="G130" s="684"/>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5"/>
      <c r="AK130"/>
    </row>
    <row r="131" spans="1:49" s="25" customFormat="1" ht="30" customHeight="1" thickBot="1">
      <c r="A131" s="676" t="s">
        <v>264</v>
      </c>
      <c r="B131" s="677"/>
      <c r="C131" s="677"/>
      <c r="D131" s="677"/>
      <c r="E131" s="677"/>
      <c r="F131" s="677"/>
      <c r="G131" s="677"/>
      <c r="H131" s="677"/>
      <c r="I131" s="677"/>
      <c r="J131" s="677"/>
      <c r="K131" s="677"/>
      <c r="L131" s="677"/>
      <c r="M131" s="677"/>
      <c r="N131" s="678"/>
      <c r="O131" s="679"/>
      <c r="P131" s="679"/>
      <c r="Q131" s="680" t="s">
        <v>102</v>
      </c>
      <c r="R131" s="680"/>
      <c r="S131" s="489"/>
      <c r="T131" s="490"/>
      <c r="U131" s="490"/>
      <c r="V131" s="490"/>
      <c r="W131" s="490"/>
      <c r="X131" s="490"/>
      <c r="Y131" s="490"/>
      <c r="Z131" s="490"/>
      <c r="AA131" s="490"/>
      <c r="AB131" s="490"/>
      <c r="AC131" s="490"/>
      <c r="AD131" s="490"/>
      <c r="AE131" s="490"/>
      <c r="AF131" s="490"/>
      <c r="AG131" s="490"/>
      <c r="AH131" s="490"/>
      <c r="AI131" s="490"/>
      <c r="AJ131" s="491"/>
      <c r="AK131"/>
    </row>
    <row r="132" spans="1:49" ht="1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T132" s="33"/>
    </row>
    <row r="133" spans="1:49" s="25" customFormat="1" ht="22.5" customHeight="1">
      <c r="A133" s="131" t="s">
        <v>265</v>
      </c>
      <c r="B133" s="65"/>
      <c r="C133" s="31"/>
      <c r="D133" s="31"/>
      <c r="E133" s="31"/>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W133" s="30"/>
    </row>
    <row r="134" spans="1:49" ht="42" customHeight="1">
      <c r="A134" s="673"/>
      <c r="B134" s="674"/>
      <c r="C134" s="674"/>
      <c r="D134" s="674"/>
      <c r="E134" s="674"/>
      <c r="F134" s="674"/>
      <c r="G134" s="674"/>
      <c r="H134" s="674"/>
      <c r="I134" s="674"/>
      <c r="J134" s="674"/>
      <c r="K134" s="674"/>
      <c r="L134" s="674"/>
      <c r="M134" s="674"/>
      <c r="N134" s="674"/>
      <c r="O134" s="674"/>
      <c r="P134" s="674"/>
      <c r="Q134" s="674"/>
      <c r="R134" s="674"/>
      <c r="S134" s="674"/>
      <c r="T134" s="674"/>
      <c r="U134" s="674"/>
      <c r="V134" s="674"/>
      <c r="W134" s="674"/>
      <c r="X134" s="674"/>
      <c r="Y134" s="674"/>
      <c r="Z134" s="674"/>
      <c r="AA134" s="674"/>
      <c r="AB134" s="674"/>
      <c r="AC134" s="674"/>
      <c r="AD134" s="674"/>
      <c r="AE134" s="674"/>
      <c r="AF134" s="674"/>
      <c r="AG134" s="674"/>
      <c r="AH134" s="674"/>
      <c r="AI134" s="674"/>
      <c r="AJ134" s="675"/>
      <c r="AK134" s="75"/>
      <c r="AL134" s="75"/>
      <c r="AM134" s="75"/>
      <c r="AW134" s="33"/>
    </row>
    <row r="135" spans="1:49" ht="11.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W135" s="33"/>
    </row>
    <row r="136" spans="1:49" s="25" customFormat="1" ht="15" customHeight="1">
      <c r="A136" s="64" t="s">
        <v>18</v>
      </c>
      <c r="B136" s="672" t="s">
        <v>20</v>
      </c>
      <c r="C136" s="672"/>
      <c r="D136" s="672"/>
      <c r="E136" s="672"/>
      <c r="F136" s="672"/>
      <c r="G136" s="672"/>
      <c r="H136" s="672"/>
      <c r="I136" s="672"/>
      <c r="J136" s="672"/>
      <c r="K136" s="672"/>
      <c r="L136" s="672"/>
      <c r="M136" s="672"/>
      <c r="N136" s="672"/>
      <c r="O136" s="672"/>
      <c r="P136" s="672"/>
      <c r="Q136" s="672"/>
      <c r="R136" s="672"/>
      <c r="S136" s="672"/>
      <c r="T136" s="672"/>
      <c r="U136" s="672"/>
      <c r="V136" s="672"/>
      <c r="W136" s="672"/>
      <c r="X136" s="672"/>
      <c r="Y136" s="672"/>
      <c r="Z136" s="672"/>
      <c r="AA136" s="672"/>
      <c r="AB136" s="672"/>
      <c r="AC136" s="672"/>
      <c r="AD136" s="672"/>
      <c r="AE136" s="672"/>
      <c r="AF136" s="672"/>
      <c r="AG136" s="672"/>
      <c r="AH136" s="672"/>
      <c r="AI136" s="672"/>
      <c r="AJ136" s="672"/>
      <c r="AK136" s="73"/>
      <c r="AL136" s="73"/>
      <c r="AM136" s="73"/>
      <c r="AW136" s="30"/>
    </row>
    <row r="137" spans="1:49" ht="22.5" customHeight="1">
      <c r="A137" s="38" t="s">
        <v>18</v>
      </c>
      <c r="B137" s="672" t="s">
        <v>127</v>
      </c>
      <c r="C137" s="672"/>
      <c r="D137" s="672"/>
      <c r="E137" s="672"/>
      <c r="F137" s="672"/>
      <c r="G137" s="672"/>
      <c r="H137" s="672"/>
      <c r="I137" s="672"/>
      <c r="J137" s="672"/>
      <c r="K137" s="672"/>
      <c r="L137" s="672"/>
      <c r="M137" s="672"/>
      <c r="N137" s="672"/>
      <c r="O137" s="672"/>
      <c r="P137" s="672"/>
      <c r="Q137" s="672"/>
      <c r="R137" s="672"/>
      <c r="S137" s="672"/>
      <c r="T137" s="672"/>
      <c r="U137" s="672"/>
      <c r="V137" s="672"/>
      <c r="W137" s="672"/>
      <c r="X137" s="672"/>
      <c r="Y137" s="672"/>
      <c r="Z137" s="672"/>
      <c r="AA137" s="672"/>
      <c r="AB137" s="672"/>
      <c r="AC137" s="672"/>
      <c r="AD137" s="672"/>
      <c r="AE137" s="672"/>
      <c r="AF137" s="672"/>
      <c r="AG137" s="672"/>
      <c r="AH137" s="672"/>
      <c r="AI137" s="672"/>
      <c r="AJ137" s="672"/>
      <c r="AK137" s="73"/>
      <c r="AL137" s="73"/>
      <c r="AM137" s="73"/>
      <c r="AW137" s="33"/>
    </row>
    <row r="138" spans="1:49" ht="10" customHeight="1" thickBot="1">
      <c r="A138" s="39"/>
      <c r="AW138" s="33"/>
    </row>
    <row r="139" spans="1:49" ht="7.5" customHeight="1">
      <c r="A139" s="40"/>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2"/>
      <c r="AW139" s="33"/>
    </row>
    <row r="140" spans="1:49" ht="25.5" customHeight="1">
      <c r="A140" s="43" t="s">
        <v>54</v>
      </c>
      <c r="B140" s="668" t="s">
        <v>55</v>
      </c>
      <c r="C140" s="668"/>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44"/>
      <c r="AK140" s="46"/>
      <c r="AL140" s="46"/>
      <c r="AM140" s="46"/>
    </row>
    <row r="141" spans="1:49" ht="7.5" customHeight="1">
      <c r="A141" s="43"/>
      <c r="B141" s="45"/>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4"/>
      <c r="AK141" s="46"/>
      <c r="AL141" s="46"/>
      <c r="AM141" s="46"/>
    </row>
    <row r="142" spans="1:49" s="49" customFormat="1" ht="19.5" customHeight="1">
      <c r="A142" s="47"/>
      <c r="B142" s="48" t="s">
        <v>12</v>
      </c>
      <c r="C142" s="48"/>
      <c r="D142" s="739">
        <v>6</v>
      </c>
      <c r="E142" s="740"/>
      <c r="F142" s="48" t="s">
        <v>2</v>
      </c>
      <c r="G142" s="739">
        <v>7</v>
      </c>
      <c r="H142" s="740"/>
      <c r="I142" s="48" t="s">
        <v>3</v>
      </c>
      <c r="J142" s="739">
        <v>11</v>
      </c>
      <c r="K142" s="740"/>
      <c r="L142" s="48" t="s">
        <v>6</v>
      </c>
      <c r="N142" s="742" t="s">
        <v>25</v>
      </c>
      <c r="O142" s="743"/>
      <c r="P142" s="743"/>
      <c r="Q142" s="744" t="str">
        <f>IF(基本情報入力シート!M37="","",基本情報入力シート!M37)</f>
        <v>合同会社カジュアル</v>
      </c>
      <c r="R142" s="745"/>
      <c r="S142" s="745"/>
      <c r="T142" s="745"/>
      <c r="U142" s="745"/>
      <c r="V142" s="745"/>
      <c r="W142" s="745"/>
      <c r="X142" s="745"/>
      <c r="Y142" s="745"/>
      <c r="Z142" s="745"/>
      <c r="AA142" s="745"/>
      <c r="AB142" s="745"/>
      <c r="AC142" s="745"/>
      <c r="AD142" s="745"/>
      <c r="AE142" s="745"/>
      <c r="AF142" s="745"/>
      <c r="AG142" s="745"/>
      <c r="AH142" s="745"/>
      <c r="AI142" s="745"/>
      <c r="AJ142" s="746"/>
    </row>
    <row r="143" spans="1:49" s="49" customFormat="1" ht="21.75" customHeight="1">
      <c r="A143" s="47"/>
      <c r="C143" s="48"/>
      <c r="D143" s="48"/>
      <c r="E143" s="48"/>
      <c r="F143" s="48"/>
      <c r="G143" s="48"/>
      <c r="H143" s="48"/>
      <c r="I143" s="48"/>
      <c r="J143" s="48"/>
      <c r="K143" s="48"/>
      <c r="L143" s="48"/>
      <c r="M143" s="48"/>
      <c r="N143" s="742" t="s">
        <v>178</v>
      </c>
      <c r="O143" s="743"/>
      <c r="P143" s="743"/>
      <c r="Q143" s="747" t="s">
        <v>179</v>
      </c>
      <c r="R143" s="743"/>
      <c r="S143" s="199" t="s">
        <v>306</v>
      </c>
      <c r="T143" s="199"/>
      <c r="U143" s="199"/>
      <c r="V143" s="199"/>
      <c r="W143" s="199"/>
      <c r="X143" s="747" t="s">
        <v>34</v>
      </c>
      <c r="Y143" s="747"/>
      <c r="Z143" s="199" t="s">
        <v>307</v>
      </c>
      <c r="AA143" s="199"/>
      <c r="AB143" s="199"/>
      <c r="AC143" s="199"/>
      <c r="AD143" s="199"/>
      <c r="AE143" s="199"/>
      <c r="AF143" s="199"/>
      <c r="AG143" s="307"/>
      <c r="AH143" s="307"/>
      <c r="AI143" s="51"/>
      <c r="AJ143" s="50"/>
    </row>
    <row r="144" spans="1:49" ht="10.5" customHeight="1" thickBot="1">
      <c r="A144" s="34"/>
      <c r="B144" s="52"/>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6"/>
    </row>
    <row r="145" spans="1:39" ht="14">
      <c r="A145" s="285" t="s">
        <v>266</v>
      </c>
      <c r="B145" s="48"/>
      <c r="C145" s="25"/>
      <c r="D145" s="25"/>
      <c r="E145" s="286" t="s">
        <v>267</v>
      </c>
    </row>
    <row r="146" spans="1:39">
      <c r="A146" s="262" t="s">
        <v>268</v>
      </c>
      <c r="B146" s="48"/>
    </row>
    <row r="147" spans="1:39">
      <c r="A147" s="287" t="s">
        <v>269</v>
      </c>
      <c r="B147" s="288"/>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L147" s="69"/>
      <c r="AM147" s="69"/>
    </row>
    <row r="148" spans="1:39">
      <c r="A148" s="728" t="s">
        <v>270</v>
      </c>
      <c r="B148" s="728"/>
      <c r="C148" s="728"/>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row>
    <row r="149" spans="1:39">
      <c r="A149" s="729" t="s">
        <v>271</v>
      </c>
      <c r="B149" s="737" t="s">
        <v>272</v>
      </c>
      <c r="C149" s="731"/>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2"/>
      <c r="AJ149" s="308" t="str">
        <f>V34</f>
        <v>○</v>
      </c>
    </row>
    <row r="150" spans="1:39">
      <c r="A150" s="730"/>
      <c r="B150" s="738" t="s">
        <v>273</v>
      </c>
      <c r="C150" s="733"/>
      <c r="D150" s="733"/>
      <c r="E150" s="733"/>
      <c r="F150" s="733"/>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4"/>
      <c r="AJ150" s="308" t="str">
        <f>AC34</f>
        <v>○</v>
      </c>
    </row>
    <row r="151" spans="1:39">
      <c r="A151" s="730"/>
      <c r="B151" s="738" t="s">
        <v>274</v>
      </c>
      <c r="C151" s="733"/>
      <c r="D151" s="733"/>
      <c r="E151" s="733"/>
      <c r="F151" s="733"/>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4"/>
      <c r="AJ151" s="308" t="str">
        <f>AJ34</f>
        <v>○</v>
      </c>
    </row>
    <row r="152" spans="1:39">
      <c r="A152" s="289" t="s">
        <v>275</v>
      </c>
      <c r="B152" s="725" t="s">
        <v>276</v>
      </c>
      <c r="C152" s="726"/>
      <c r="D152" s="726"/>
      <c r="E152" s="72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7"/>
      <c r="AJ152" s="308" t="str">
        <f>X39</f>
        <v>○</v>
      </c>
    </row>
    <row r="154" spans="1:39">
      <c r="A154" s="728" t="s">
        <v>202</v>
      </c>
      <c r="B154" s="728"/>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row>
    <row r="155" spans="1:39">
      <c r="A155" s="729" t="s">
        <v>277</v>
      </c>
      <c r="B155" s="731" t="s">
        <v>278</v>
      </c>
      <c r="C155" s="731"/>
      <c r="D155" s="731"/>
      <c r="E155" s="731"/>
      <c r="F155" s="731"/>
      <c r="G155" s="731"/>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2"/>
      <c r="AJ155" s="308" t="str">
        <f>AJ78</f>
        <v>○</v>
      </c>
    </row>
    <row r="156" spans="1:39">
      <c r="A156" s="730"/>
      <c r="B156" s="733" t="s">
        <v>279</v>
      </c>
      <c r="C156" s="733"/>
      <c r="D156" s="733"/>
      <c r="E156" s="733"/>
      <c r="F156" s="733"/>
      <c r="G156" s="733"/>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4"/>
      <c r="AJ156" s="308" t="str">
        <f>AJ79</f>
        <v/>
      </c>
    </row>
    <row r="157" spans="1:39" ht="13.5" customHeight="1">
      <c r="A157" s="730"/>
      <c r="B157" s="733" t="s">
        <v>280</v>
      </c>
      <c r="C157" s="733"/>
      <c r="D157" s="733"/>
      <c r="E157" s="733"/>
      <c r="F157" s="733"/>
      <c r="G157" s="733"/>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4"/>
      <c r="AJ157" s="308" t="str">
        <f>AJ74</f>
        <v>○</v>
      </c>
    </row>
    <row r="158" spans="1:39" ht="13.5" customHeight="1">
      <c r="A158" s="730"/>
      <c r="B158" s="733" t="s">
        <v>281</v>
      </c>
      <c r="C158" s="733"/>
      <c r="D158" s="733"/>
      <c r="E158" s="733"/>
      <c r="F158" s="733"/>
      <c r="G158" s="733"/>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4"/>
      <c r="AJ158" s="308" t="str">
        <f>AF82</f>
        <v/>
      </c>
    </row>
    <row r="159" spans="1:39" ht="27" customHeight="1">
      <c r="A159" s="730"/>
      <c r="B159" s="735" t="s">
        <v>282</v>
      </c>
      <c r="C159" s="735"/>
      <c r="D159" s="735"/>
      <c r="E159" s="735"/>
      <c r="F159" s="735"/>
      <c r="G159" s="735"/>
      <c r="H159" s="735"/>
      <c r="I159" s="735"/>
      <c r="J159" s="735"/>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736"/>
      <c r="AJ159" s="308" t="str">
        <f>AF83</f>
        <v>○</v>
      </c>
    </row>
    <row r="160" spans="1:39" ht="16.5" customHeight="1">
      <c r="A160" s="730"/>
      <c r="B160" s="733" t="s">
        <v>283</v>
      </c>
      <c r="C160" s="733"/>
      <c r="D160" s="733"/>
      <c r="E160" s="733"/>
      <c r="F160" s="733"/>
      <c r="G160" s="733"/>
      <c r="H160" s="733"/>
      <c r="I160" s="733"/>
      <c r="J160" s="733"/>
      <c r="K160" s="733"/>
      <c r="L160" s="733"/>
      <c r="M160" s="733"/>
      <c r="N160" s="733"/>
      <c r="O160" s="733"/>
      <c r="P160" s="733"/>
      <c r="Q160" s="733"/>
      <c r="R160" s="733"/>
      <c r="S160" s="733"/>
      <c r="T160" s="733"/>
      <c r="U160" s="733"/>
      <c r="V160" s="733"/>
      <c r="W160" s="733"/>
      <c r="X160" s="733"/>
      <c r="Y160" s="733"/>
      <c r="Z160" s="733"/>
      <c r="AA160" s="733"/>
      <c r="AB160" s="733"/>
      <c r="AC160" s="733"/>
      <c r="AD160" s="733"/>
      <c r="AE160" s="733"/>
      <c r="AF160" s="733"/>
      <c r="AG160" s="733"/>
      <c r="AH160" s="733"/>
      <c r="AI160" s="734"/>
      <c r="AJ160" s="308" t="str">
        <f>AJ90</f>
        <v/>
      </c>
    </row>
    <row r="161" spans="1:39" ht="23.25" customHeight="1">
      <c r="A161" s="741" t="s">
        <v>271</v>
      </c>
      <c r="B161" s="735" t="s">
        <v>284</v>
      </c>
      <c r="C161" s="735"/>
      <c r="D161" s="735"/>
      <c r="E161" s="735"/>
      <c r="F161" s="735"/>
      <c r="G161" s="735"/>
      <c r="H161" s="735"/>
      <c r="I161" s="735"/>
      <c r="J161" s="735"/>
      <c r="K161" s="735"/>
      <c r="L161" s="735"/>
      <c r="M161" s="735"/>
      <c r="N161" s="735"/>
      <c r="O161" s="735"/>
      <c r="P161" s="735"/>
      <c r="Q161" s="735"/>
      <c r="R161" s="735"/>
      <c r="S161" s="735"/>
      <c r="T161" s="735"/>
      <c r="U161" s="735"/>
      <c r="V161" s="735"/>
      <c r="W161" s="735"/>
      <c r="X161" s="735"/>
      <c r="Y161" s="735"/>
      <c r="Z161" s="735"/>
      <c r="AA161" s="735"/>
      <c r="AB161" s="735"/>
      <c r="AC161" s="735"/>
      <c r="AD161" s="735"/>
      <c r="AE161" s="735"/>
      <c r="AF161" s="735"/>
      <c r="AG161" s="735"/>
      <c r="AH161" s="735"/>
      <c r="AI161" s="736"/>
      <c r="AJ161" s="308" t="str">
        <f>AF95</f>
        <v>○</v>
      </c>
    </row>
    <row r="162" spans="1:39" ht="25.5" customHeight="1">
      <c r="A162" s="730"/>
      <c r="B162" s="735" t="s">
        <v>285</v>
      </c>
      <c r="C162" s="735"/>
      <c r="D162" s="735"/>
      <c r="E162" s="735"/>
      <c r="F162" s="735"/>
      <c r="G162" s="735"/>
      <c r="H162" s="735"/>
      <c r="I162" s="735"/>
      <c r="J162" s="735"/>
      <c r="K162" s="735"/>
      <c r="L162" s="735"/>
      <c r="M162" s="735"/>
      <c r="N162" s="735"/>
      <c r="O162" s="735"/>
      <c r="P162" s="735"/>
      <c r="Q162" s="735"/>
      <c r="R162" s="735"/>
      <c r="S162" s="735"/>
      <c r="T162" s="735"/>
      <c r="U162" s="735"/>
      <c r="V162" s="735"/>
      <c r="W162" s="735"/>
      <c r="X162" s="735"/>
      <c r="Y162" s="735"/>
      <c r="Z162" s="735"/>
      <c r="AA162" s="735"/>
      <c r="AB162" s="735"/>
      <c r="AC162" s="735"/>
      <c r="AD162" s="735"/>
      <c r="AE162" s="735"/>
      <c r="AF162" s="735"/>
      <c r="AG162" s="735"/>
      <c r="AH162" s="735"/>
      <c r="AI162" s="736"/>
      <c r="AJ162" s="308" t="str">
        <f>AF97</f>
        <v/>
      </c>
    </row>
    <row r="163" spans="1:39" ht="25.5" customHeight="1">
      <c r="A163" s="289" t="s">
        <v>275</v>
      </c>
      <c r="B163" s="723" t="s">
        <v>286</v>
      </c>
      <c r="C163" s="723"/>
      <c r="D163" s="723"/>
      <c r="E163" s="723"/>
      <c r="F163" s="723"/>
      <c r="G163" s="723"/>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4"/>
      <c r="AJ163" s="308" t="str">
        <f>AJ105</f>
        <v>○</v>
      </c>
    </row>
    <row r="164" spans="1:39">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row>
    <row r="165" spans="1:39">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row>
    <row r="166" spans="1:39">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row>
    <row r="167" spans="1:39">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row>
    <row r="168" spans="1:39">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row>
    <row r="169" spans="1:39">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row>
    <row r="170" spans="1:39">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row>
    <row r="171" spans="1:39">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row>
    <row r="172" spans="1:39">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row>
    <row r="173" spans="1:39">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row>
    <row r="174" spans="1:39">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row>
    <row r="175" spans="1:39">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row>
    <row r="176" spans="1:39">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row>
    <row r="177" spans="1:39">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row>
    <row r="178" spans="1:39">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row>
    <row r="179" spans="1:39">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row>
    <row r="180" spans="1:39">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row>
    <row r="181" spans="1:39">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spans="1:39">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row>
    <row r="183" spans="1:39">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row>
    <row r="184" spans="1:39">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row>
    <row r="185" spans="1:39">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row>
    <row r="186" spans="1:39">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row>
    <row r="187" spans="1:39">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row>
    <row r="188" spans="1:39">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row>
    <row r="189" spans="1:39">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row>
    <row r="190" spans="1:39">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row>
    <row r="191" spans="1:39">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row>
    <row r="192" spans="1:39">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row>
    <row r="193" spans="1:39">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row>
    <row r="194" spans="1:39">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row>
    <row r="195" spans="1:39">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row>
    <row r="196" spans="1:39">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row>
    <row r="197" spans="1:39">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row>
    <row r="198" spans="1:39">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row>
    <row r="199" spans="1:39">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row>
    <row r="200" spans="1:39">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row>
    <row r="201" spans="1:39">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row>
    <row r="202" spans="1:39">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row>
    <row r="203" spans="1:39">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row>
    <row r="204" spans="1:39">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row>
    <row r="205" spans="1:39">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row>
    <row r="206" spans="1:39">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row>
    <row r="207" spans="1:39">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row>
    <row r="208" spans="1:39">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row>
    <row r="209" spans="1:39">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row>
    <row r="210" spans="1:39">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row>
    <row r="211" spans="1:39">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row>
    <row r="212" spans="1:39">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row>
    <row r="213" spans="1:39">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row>
    <row r="214" spans="1:39">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row>
    <row r="215" spans="1:39">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row>
    <row r="216" spans="1:39">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row>
    <row r="217" spans="1:39">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row>
    <row r="218" spans="1:39">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row>
    <row r="219" spans="1:39">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row>
    <row r="220" spans="1:39">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row>
    <row r="221" spans="1:39">
      <c r="A221" s="53"/>
      <c r="B221" s="54"/>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row>
    <row r="222" spans="1:39">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row>
    <row r="223" spans="1:39">
      <c r="B223" s="53"/>
    </row>
  </sheetData>
  <sheetProtection algorithmName="SHA-512" hashValue="L8QCLtL1WfadF8zneb0TYRSW0NV2nMA3MFfPAIU09CnwuHTxSvJP5YEsgwHoKgG0Asnbr0UxGE8i9QO4t8S+2g==" saltValue="Hi9LzBpU7PVCyYFuHLD4cg==" spinCount="100000" sheet="1"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B18:C18">
    <cfRule type="expression" dxfId="8" priority="20">
      <formula>$B$18="×"</formula>
    </cfRule>
    <cfRule type="expression" dxfId="7" priority="23">
      <formula>$B$17="×"</formula>
    </cfRule>
  </conditionalFormatting>
  <conditionalFormatting sqref="B99:AJ103 A104:AJ132">
    <cfRule type="expression" dxfId="6" priority="11">
      <formula>AND($B$18="×",$L$18="×")</formula>
    </cfRule>
  </conditionalFormatting>
  <conditionalFormatting sqref="L18:M18 A85 C85:AM85 B86:AK89">
    <cfRule type="expression" dxfId="5" priority="22">
      <formula>$L$18="×"</formula>
    </cfRule>
  </conditionalFormatting>
  <conditionalFormatting sqref="P34:V35 V36 P37:V38 V46:V47">
    <cfRule type="expression" dxfId="4" priority="16">
      <formula>$B$18="×"</formula>
    </cfRule>
  </conditionalFormatting>
  <conditionalFormatting sqref="S94:S97">
    <cfRule type="expression" dxfId="3" priority="1">
      <formula>$W$18="×"</formula>
    </cfRule>
  </conditionalFormatting>
  <conditionalFormatting sqref="W18:X18 A94 C94 X94:AA94 AC94:AE94 AG94 AJ94:AK97 C95:D95 X95:Z95 AC95:AF95 A96 C96 X96:AA96 AC96:AE96 C97:D97 X97:Z97 AC97:AF97">
    <cfRule type="expression" dxfId="2" priority="21">
      <formula>$W$18="×"</formula>
    </cfRule>
  </conditionalFormatting>
  <conditionalFormatting sqref="W34:AC35 AC36 W37:AC38">
    <cfRule type="expression" dxfId="1" priority="15">
      <formula>$L$18="×"</formula>
    </cfRule>
  </conditionalFormatting>
  <conditionalFormatting sqref="AD34:AJ35 AJ36 AD37:AJ38">
    <cfRule type="expression" dxfId="0" priority="14">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100-000000000000}"/>
    <dataValidation imeMode="hiragana" allowBlank="1" showInputMessage="1" showErrorMessage="1" sqref="S143"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4"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5"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6"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7"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8"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9"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0"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1"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2"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3"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4"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6"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7"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8"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9"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20"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21"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26"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27"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28"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29"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30"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31"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32"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33"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34"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35"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36"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37"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38"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39"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40"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41"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42"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43"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44"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119"/>
  <sheetViews>
    <sheetView view="pageBreakPreview" topLeftCell="P13" zoomScale="110" zoomScaleNormal="120" zoomScaleSheetLayoutView="110" workbookViewId="0">
      <selection activeCell="U22" sqref="U22"/>
    </sheetView>
  </sheetViews>
  <sheetFormatPr defaultColWidth="9" defaultRowHeight="13"/>
  <cols>
    <col min="1" max="1" width="4" customWidth="1"/>
    <col min="2" max="4" width="2" customWidth="1"/>
    <col min="5" max="5" width="1.90625" customWidth="1"/>
    <col min="6" max="9" width="2" customWidth="1"/>
    <col min="10" max="10" width="2.08984375" customWidth="1"/>
    <col min="11" max="11" width="2" customWidth="1"/>
    <col min="12" max="12" width="11.36328125" customWidth="1"/>
    <col min="13" max="13" width="7.453125" bestFit="1" customWidth="1"/>
    <col min="14" max="14" width="8.7265625" customWidth="1"/>
    <col min="15" max="15" width="17" customWidth="1"/>
    <col min="16" max="16" width="19.90625" customWidth="1"/>
    <col min="17" max="20" width="10.6328125" customWidth="1"/>
    <col min="21" max="21" width="10.7265625" customWidth="1"/>
    <col min="22" max="22" width="13.90625" customWidth="1"/>
    <col min="23" max="23" width="9.7265625" customWidth="1"/>
  </cols>
  <sheetData>
    <row r="1" spans="1:23" ht="13.5">
      <c r="A1" s="318" t="s">
        <v>104</v>
      </c>
      <c r="B1" s="318"/>
      <c r="I1" t="s">
        <v>287</v>
      </c>
    </row>
    <row r="2" spans="1:23" ht="10.5" customHeight="1" thickBot="1"/>
    <row r="3" spans="1:23" ht="14.5" thickBot="1">
      <c r="A3" s="751" t="s">
        <v>25</v>
      </c>
      <c r="B3" s="751"/>
      <c r="C3" s="752"/>
      <c r="D3" s="748" t="str">
        <f>基本情報入力シート!$M$37</f>
        <v>合同会社カジュアル</v>
      </c>
      <c r="E3" s="749"/>
      <c r="F3" s="749"/>
      <c r="G3" s="749"/>
      <c r="H3" s="749"/>
      <c r="I3" s="749"/>
      <c r="J3" s="749"/>
      <c r="K3" s="749"/>
      <c r="L3" s="749"/>
      <c r="M3" s="749"/>
      <c r="N3" s="749"/>
      <c r="O3" s="750"/>
      <c r="U3" s="69"/>
      <c r="V3" s="69"/>
    </row>
    <row r="4" spans="1:23" ht="14.5" thickBot="1">
      <c r="A4" s="319"/>
      <c r="B4" s="319"/>
      <c r="C4" s="319"/>
      <c r="D4" s="230"/>
      <c r="E4" s="230"/>
      <c r="F4" s="230"/>
      <c r="G4" s="230"/>
      <c r="H4" s="230"/>
      <c r="I4" s="230"/>
      <c r="J4" s="230"/>
      <c r="K4" s="230"/>
      <c r="L4" s="230"/>
      <c r="M4" s="230"/>
      <c r="N4" s="230"/>
    </row>
    <row r="5" spans="1:23">
      <c r="B5" s="767"/>
      <c r="C5" s="768"/>
      <c r="D5" s="768"/>
      <c r="E5" s="768"/>
      <c r="F5" s="768"/>
      <c r="G5" s="768"/>
      <c r="H5" s="768"/>
      <c r="I5" s="768"/>
      <c r="J5" s="768"/>
      <c r="K5" s="768"/>
      <c r="L5" s="768"/>
      <c r="M5" s="768"/>
      <c r="N5" s="768"/>
      <c r="O5" s="768"/>
      <c r="P5" s="753" t="s">
        <v>53</v>
      </c>
    </row>
    <row r="6" spans="1:23">
      <c r="B6" s="769"/>
      <c r="C6" s="770"/>
      <c r="D6" s="770"/>
      <c r="E6" s="770"/>
      <c r="F6" s="770"/>
      <c r="G6" s="770"/>
      <c r="H6" s="770"/>
      <c r="I6" s="770"/>
      <c r="J6" s="770"/>
      <c r="K6" s="770"/>
      <c r="L6" s="770"/>
      <c r="M6" s="770"/>
      <c r="N6" s="770"/>
      <c r="O6" s="770"/>
      <c r="P6" s="754"/>
    </row>
    <row r="7" spans="1:23" ht="18" customHeight="1">
      <c r="B7" s="771" t="s">
        <v>109</v>
      </c>
      <c r="C7" s="772"/>
      <c r="D7" s="772"/>
      <c r="E7" s="772"/>
      <c r="F7" s="772"/>
      <c r="G7" s="772"/>
      <c r="H7" s="772"/>
      <c r="I7" s="772"/>
      <c r="J7" s="772"/>
      <c r="K7" s="772"/>
      <c r="L7" s="772"/>
      <c r="M7" s="772"/>
      <c r="N7" s="772"/>
      <c r="O7" s="773"/>
      <c r="P7" s="71">
        <f>SUM(R19:R118)</f>
        <v>16452998</v>
      </c>
    </row>
    <row r="8" spans="1:23" ht="18" customHeight="1">
      <c r="B8" s="774" t="s">
        <v>82</v>
      </c>
      <c r="C8" s="775"/>
      <c r="D8" s="775"/>
      <c r="E8" s="775"/>
      <c r="F8" s="775"/>
      <c r="G8" s="775"/>
      <c r="H8" s="775"/>
      <c r="I8" s="775"/>
      <c r="J8" s="775"/>
      <c r="K8" s="775"/>
      <c r="L8" s="775"/>
      <c r="M8" s="775"/>
      <c r="N8" s="775"/>
      <c r="O8" s="776"/>
      <c r="P8" s="71">
        <f>SUM(T19:T118)</f>
        <v>3972072</v>
      </c>
    </row>
    <row r="9" spans="1:23" ht="18" customHeight="1" thickBot="1">
      <c r="B9" s="777" t="s">
        <v>110</v>
      </c>
      <c r="C9" s="778"/>
      <c r="D9" s="778"/>
      <c r="E9" s="778"/>
      <c r="F9" s="778"/>
      <c r="G9" s="778"/>
      <c r="H9" s="778"/>
      <c r="I9" s="778"/>
      <c r="J9" s="778"/>
      <c r="K9" s="778"/>
      <c r="L9" s="778"/>
      <c r="M9" s="778"/>
      <c r="N9" s="778"/>
      <c r="O9" s="778"/>
      <c r="P9" s="81">
        <f>SUM(V19:V118)</f>
        <v>3249880</v>
      </c>
      <c r="Q9" s="320"/>
      <c r="R9" s="321"/>
      <c r="S9" s="57"/>
      <c r="T9" s="57"/>
    </row>
    <row r="10" spans="1:23" ht="9" customHeight="1"/>
    <row r="11" spans="1:23" ht="33.75" customHeight="1">
      <c r="B11" s="779" t="s">
        <v>288</v>
      </c>
      <c r="C11" s="780"/>
      <c r="D11" s="780"/>
      <c r="E11" s="780"/>
      <c r="F11" s="780"/>
      <c r="G11" s="780"/>
      <c r="H11" s="780"/>
      <c r="I11" s="780"/>
      <c r="J11" s="780"/>
      <c r="K11" s="780"/>
      <c r="L11" s="780"/>
      <c r="M11" s="780"/>
      <c r="N11" s="780"/>
      <c r="O11" s="780"/>
      <c r="P11" s="780"/>
      <c r="Q11" s="780"/>
      <c r="R11" s="780"/>
      <c r="S11" s="780"/>
      <c r="T11" s="780"/>
      <c r="U11" s="780"/>
      <c r="V11" s="780"/>
    </row>
    <row r="12" spans="1:23" ht="9" customHeight="1">
      <c r="A12" s="215"/>
      <c r="B12" s="215"/>
      <c r="C12" s="215"/>
      <c r="D12" s="215"/>
      <c r="E12" s="215"/>
      <c r="F12" s="215"/>
      <c r="G12" s="215"/>
      <c r="H12" s="215"/>
      <c r="I12" s="215"/>
      <c r="J12" s="215"/>
      <c r="K12" s="215"/>
      <c r="L12" s="215"/>
      <c r="M12" s="215"/>
      <c r="N12" s="215"/>
      <c r="O12" s="322"/>
    </row>
    <row r="13" spans="1:23" ht="18.75" customHeight="1">
      <c r="A13" s="759"/>
      <c r="B13" s="761" t="s">
        <v>84</v>
      </c>
      <c r="C13" s="762"/>
      <c r="D13" s="762"/>
      <c r="E13" s="762"/>
      <c r="F13" s="762"/>
      <c r="G13" s="762"/>
      <c r="H13" s="762"/>
      <c r="I13" s="762"/>
      <c r="J13" s="762"/>
      <c r="K13" s="763"/>
      <c r="L13" s="755" t="s">
        <v>44</v>
      </c>
      <c r="M13" s="782" t="s">
        <v>49</v>
      </c>
      <c r="N13" s="763"/>
      <c r="O13" s="763" t="s">
        <v>45</v>
      </c>
      <c r="P13" s="757" t="s">
        <v>9</v>
      </c>
      <c r="Q13" s="323" t="s">
        <v>109</v>
      </c>
      <c r="R13" s="324"/>
      <c r="S13" s="325" t="s">
        <v>82</v>
      </c>
      <c r="T13" s="326"/>
      <c r="U13" s="327"/>
      <c r="V13" s="328" t="s">
        <v>110</v>
      </c>
      <c r="W13" s="329"/>
    </row>
    <row r="14" spans="1:23" ht="7.5" customHeight="1">
      <c r="A14" s="760"/>
      <c r="B14" s="764"/>
      <c r="C14" s="765"/>
      <c r="D14" s="765"/>
      <c r="E14" s="765"/>
      <c r="F14" s="765"/>
      <c r="G14" s="765"/>
      <c r="H14" s="765"/>
      <c r="I14" s="765"/>
      <c r="J14" s="765"/>
      <c r="K14" s="766"/>
      <c r="L14" s="756"/>
      <c r="M14" s="783"/>
      <c r="N14" s="784"/>
      <c r="O14" s="766"/>
      <c r="P14" s="758"/>
      <c r="Q14" s="755" t="s">
        <v>166</v>
      </c>
      <c r="R14" s="761" t="s">
        <v>53</v>
      </c>
      <c r="S14" s="755" t="s">
        <v>167</v>
      </c>
      <c r="T14" s="761" t="s">
        <v>53</v>
      </c>
      <c r="U14" s="759" t="s">
        <v>83</v>
      </c>
      <c r="V14" s="755" t="s">
        <v>168</v>
      </c>
      <c r="W14" s="329"/>
    </row>
    <row r="15" spans="1:23" ht="19.5" customHeight="1">
      <c r="A15" s="760"/>
      <c r="B15" s="764"/>
      <c r="C15" s="765"/>
      <c r="D15" s="765"/>
      <c r="E15" s="765"/>
      <c r="F15" s="765"/>
      <c r="G15" s="765"/>
      <c r="H15" s="765"/>
      <c r="I15" s="765"/>
      <c r="J15" s="765"/>
      <c r="K15" s="766"/>
      <c r="L15" s="756"/>
      <c r="M15" s="757" t="s">
        <v>52</v>
      </c>
      <c r="N15" s="757" t="s">
        <v>51</v>
      </c>
      <c r="O15" s="766"/>
      <c r="P15" s="758"/>
      <c r="Q15" s="756"/>
      <c r="R15" s="756"/>
      <c r="S15" s="756"/>
      <c r="T15" s="781"/>
      <c r="U15" s="760"/>
      <c r="V15" s="756"/>
      <c r="W15" s="332"/>
    </row>
    <row r="16" spans="1:23" ht="15.75" customHeight="1">
      <c r="A16" s="760"/>
      <c r="B16" s="764"/>
      <c r="C16" s="765"/>
      <c r="D16" s="765"/>
      <c r="E16" s="765"/>
      <c r="F16" s="765"/>
      <c r="G16" s="765"/>
      <c r="H16" s="765"/>
      <c r="I16" s="765"/>
      <c r="J16" s="765"/>
      <c r="K16" s="766"/>
      <c r="L16" s="756"/>
      <c r="M16" s="758"/>
      <c r="N16" s="758"/>
      <c r="O16" s="766"/>
      <c r="P16" s="758"/>
      <c r="Q16" s="756"/>
      <c r="R16" s="756"/>
      <c r="S16" s="756"/>
      <c r="T16" s="756"/>
      <c r="U16" s="760"/>
      <c r="V16" s="756"/>
      <c r="W16" s="332"/>
    </row>
    <row r="17" spans="1:23" ht="18.75" customHeight="1">
      <c r="A17" s="330"/>
      <c r="B17" s="764"/>
      <c r="C17" s="765"/>
      <c r="D17" s="765"/>
      <c r="E17" s="765"/>
      <c r="F17" s="765"/>
      <c r="G17" s="765"/>
      <c r="H17" s="765"/>
      <c r="I17" s="765"/>
      <c r="J17" s="765"/>
      <c r="K17" s="766"/>
      <c r="L17" s="756"/>
      <c r="M17" s="758"/>
      <c r="N17" s="758"/>
      <c r="O17" s="766"/>
      <c r="P17" s="758"/>
      <c r="Q17" s="756"/>
      <c r="R17" s="756"/>
      <c r="S17" s="756"/>
      <c r="T17" s="756"/>
      <c r="U17" s="760"/>
      <c r="V17" s="756"/>
      <c r="W17" s="332"/>
    </row>
    <row r="18" spans="1:23" ht="11.25" customHeight="1">
      <c r="A18" s="333"/>
      <c r="B18" s="334"/>
      <c r="C18" s="335"/>
      <c r="D18" s="335"/>
      <c r="E18" s="335"/>
      <c r="F18" s="335"/>
      <c r="G18" s="335"/>
      <c r="H18" s="335"/>
      <c r="I18" s="335"/>
      <c r="J18" s="335"/>
      <c r="K18" s="336"/>
      <c r="L18" s="337"/>
      <c r="M18" s="338"/>
      <c r="N18" s="338"/>
      <c r="O18" s="331"/>
      <c r="P18" s="339"/>
      <c r="Q18" s="340"/>
      <c r="R18" s="340"/>
      <c r="S18" s="340"/>
      <c r="T18" s="340"/>
      <c r="U18" s="341"/>
      <c r="V18" s="342"/>
      <c r="W18" s="343"/>
    </row>
    <row r="19" spans="1:23" s="45" customFormat="1" ht="27.75" customHeight="1">
      <c r="A19" s="344" t="s">
        <v>8</v>
      </c>
      <c r="B19" s="785">
        <f>IF(基本情報入力シート!C53="","",基本情報入力シート!C53)</f>
        <v>1412801399</v>
      </c>
      <c r="C19" s="786"/>
      <c r="D19" s="786"/>
      <c r="E19" s="786"/>
      <c r="F19" s="786"/>
      <c r="G19" s="786"/>
      <c r="H19" s="786"/>
      <c r="I19" s="786"/>
      <c r="J19" s="786"/>
      <c r="K19" s="787"/>
      <c r="L19" s="345" t="str">
        <f>IF(基本情報入力シート!M53="","",基本情報入力シート!M53)</f>
        <v>神奈川県</v>
      </c>
      <c r="M19" s="346" t="str">
        <f>IF(基本情報入力シート!R53="","",基本情報入力シート!R53)</f>
        <v>神奈川県</v>
      </c>
      <c r="N19" s="346" t="str">
        <f>IF(基本情報入力シート!W53="","",基本情報入力シート!W53)</f>
        <v>秦野市</v>
      </c>
      <c r="O19" s="347" t="str">
        <f>IF(基本情報入力シート!X53="","",基本情報入力シート!X53)</f>
        <v>訪問介護みちびき</v>
      </c>
      <c r="P19" s="348" t="str">
        <f>IF(基本情報入力シート!Y53="","",基本情報入力シート!Y53)</f>
        <v>居宅介護</v>
      </c>
      <c r="Q19" s="58" t="s">
        <v>308</v>
      </c>
      <c r="R19" s="309">
        <v>7407769</v>
      </c>
      <c r="S19" s="59" t="s">
        <v>309</v>
      </c>
      <c r="T19" s="310">
        <v>1486935</v>
      </c>
      <c r="U19" s="311">
        <v>2</v>
      </c>
      <c r="V19" s="312">
        <v>1216589</v>
      </c>
      <c r="W19" s="80"/>
    </row>
    <row r="20" spans="1:23" ht="27.75" customHeight="1">
      <c r="A20" s="349">
        <f>A19+1</f>
        <v>2</v>
      </c>
      <c r="B20" s="785">
        <f>IF(基本情報入力シート!C54="","",基本情報入力シート!C54)</f>
        <v>1412801399</v>
      </c>
      <c r="C20" s="786"/>
      <c r="D20" s="786"/>
      <c r="E20" s="786"/>
      <c r="F20" s="786"/>
      <c r="G20" s="786"/>
      <c r="H20" s="786"/>
      <c r="I20" s="786"/>
      <c r="J20" s="786"/>
      <c r="K20" s="787"/>
      <c r="L20" s="350" t="str">
        <f>IF(基本情報入力シート!M54="","",基本情報入力シート!M54)</f>
        <v>神奈川県</v>
      </c>
      <c r="M20" s="350" t="str">
        <f>IF(基本情報入力シート!R54="","",基本情報入力シート!R54)</f>
        <v>神奈川県</v>
      </c>
      <c r="N20" s="351" t="str">
        <f>IF(基本情報入力シート!W54="","",基本情報入力シート!W54)</f>
        <v>秦野市</v>
      </c>
      <c r="O20" s="352" t="str">
        <f>IF(基本情報入力シート!X54="","",基本情報入力シート!X54)</f>
        <v>訪問介護みちびき</v>
      </c>
      <c r="P20" s="348" t="str">
        <f>IF(基本情報入力シート!Y54="","",基本情報入力シート!Y54)</f>
        <v>重度訪問介護</v>
      </c>
      <c r="Q20" s="58" t="s">
        <v>308</v>
      </c>
      <c r="R20" s="313">
        <v>8994260</v>
      </c>
      <c r="S20" s="59" t="s">
        <v>309</v>
      </c>
      <c r="T20" s="314">
        <v>2473411</v>
      </c>
      <c r="U20" s="315">
        <v>2</v>
      </c>
      <c r="V20" s="316">
        <v>2023690</v>
      </c>
      <c r="W20" s="80"/>
    </row>
    <row r="21" spans="1:23" ht="27.75" customHeight="1">
      <c r="A21" s="349">
        <f t="shared" ref="A21:A118" si="0">A20+1</f>
        <v>3</v>
      </c>
      <c r="B21" s="785">
        <f>IF(基本情報入力シート!C55="","",基本情報入力シート!C55)</f>
        <v>1412801399</v>
      </c>
      <c r="C21" s="786"/>
      <c r="D21" s="786"/>
      <c r="E21" s="786"/>
      <c r="F21" s="786"/>
      <c r="G21" s="786"/>
      <c r="H21" s="786"/>
      <c r="I21" s="786"/>
      <c r="J21" s="786"/>
      <c r="K21" s="787"/>
      <c r="L21" s="350" t="str">
        <f>IF(基本情報入力シート!M55="","",基本情報入力シート!M55)</f>
        <v>神奈川県</v>
      </c>
      <c r="M21" s="350" t="str">
        <f>IF(基本情報入力シート!R55="","",基本情報入力シート!R55)</f>
        <v>神奈川県</v>
      </c>
      <c r="N21" s="351" t="str">
        <f>IF(基本情報入力シート!W55="","",基本情報入力シート!W55)</f>
        <v>秦野市</v>
      </c>
      <c r="O21" s="352" t="str">
        <f>IF(基本情報入力シート!X55="","",基本情報入力シート!X55)</f>
        <v>訪問介護みちびき</v>
      </c>
      <c r="P21" s="353" t="str">
        <f>IF(基本情報入力シート!Y55="","",基本情報入力シート!Y55)</f>
        <v>同行援護</v>
      </c>
      <c r="Q21" s="58" t="s">
        <v>308</v>
      </c>
      <c r="R21" s="309">
        <v>0</v>
      </c>
      <c r="S21" s="59" t="s">
        <v>309</v>
      </c>
      <c r="T21" s="310">
        <v>0</v>
      </c>
      <c r="U21" s="317">
        <v>2</v>
      </c>
      <c r="V21" s="316">
        <v>0</v>
      </c>
      <c r="W21" s="80"/>
    </row>
    <row r="22" spans="1:23" ht="27.75" customHeight="1">
      <c r="A22" s="349">
        <f t="shared" si="0"/>
        <v>4</v>
      </c>
      <c r="B22" s="785">
        <f>IF(基本情報入力シート!C56="","",基本情報入力シート!C56)</f>
        <v>1412801399</v>
      </c>
      <c r="C22" s="786"/>
      <c r="D22" s="786"/>
      <c r="E22" s="786"/>
      <c r="F22" s="786"/>
      <c r="G22" s="786"/>
      <c r="H22" s="786"/>
      <c r="I22" s="786"/>
      <c r="J22" s="786"/>
      <c r="K22" s="787"/>
      <c r="L22" s="350" t="str">
        <f>IF(基本情報入力シート!M56="","",基本情報入力シート!M56)</f>
        <v>神奈川県</v>
      </c>
      <c r="M22" s="350" t="str">
        <f>IF(基本情報入力シート!R56="","",基本情報入力シート!R56)</f>
        <v>神奈川県</v>
      </c>
      <c r="N22" s="351" t="str">
        <f>IF(基本情報入力シート!W56="","",基本情報入力シート!W56)</f>
        <v>秦野市</v>
      </c>
      <c r="O22" s="352" t="str">
        <f>IF(基本情報入力シート!X56="","",基本情報入力シート!X56)</f>
        <v>訪問介護みちびき</v>
      </c>
      <c r="P22" s="353" t="str">
        <f>IF(基本情報入力シート!Y56="","",基本情報入力シート!Y56)</f>
        <v>行動援護</v>
      </c>
      <c r="Q22" s="58" t="s">
        <v>308</v>
      </c>
      <c r="R22" s="309">
        <v>50969</v>
      </c>
      <c r="S22" s="59" t="s">
        <v>309</v>
      </c>
      <c r="T22" s="310">
        <v>11726</v>
      </c>
      <c r="U22" s="317">
        <v>1</v>
      </c>
      <c r="V22" s="316">
        <v>9601</v>
      </c>
      <c r="W22" s="80"/>
    </row>
    <row r="23" spans="1:23" ht="27.75" customHeight="1">
      <c r="A23" s="349">
        <f t="shared" si="0"/>
        <v>5</v>
      </c>
      <c r="B23" s="785" t="str">
        <f>IF(基本情報入力シート!C57="","",基本情報入力シート!C57)</f>
        <v/>
      </c>
      <c r="C23" s="786"/>
      <c r="D23" s="786"/>
      <c r="E23" s="786"/>
      <c r="F23" s="786"/>
      <c r="G23" s="786"/>
      <c r="H23" s="786"/>
      <c r="I23" s="786"/>
      <c r="J23" s="786"/>
      <c r="K23" s="787"/>
      <c r="L23" s="350" t="str">
        <f>IF(基本情報入力シート!M57="","",基本情報入力シート!M57)</f>
        <v/>
      </c>
      <c r="M23" s="350" t="str">
        <f>IF(基本情報入力シート!R57="","",基本情報入力シート!R57)</f>
        <v/>
      </c>
      <c r="N23" s="351" t="str">
        <f>IF(基本情報入力シート!W57="","",基本情報入力シート!W57)</f>
        <v/>
      </c>
      <c r="O23" s="352" t="str">
        <f>IF(基本情報入力シート!X57="","",基本情報入力シート!X57)</f>
        <v/>
      </c>
      <c r="P23" s="353" t="str">
        <f>IF(基本情報入力シート!Y57="","",基本情報入力シート!Y57)</f>
        <v/>
      </c>
      <c r="Q23" s="58"/>
      <c r="R23" s="309"/>
      <c r="S23" s="59"/>
      <c r="T23" s="310"/>
      <c r="U23" s="317"/>
      <c r="V23" s="316"/>
      <c r="W23" s="80"/>
    </row>
    <row r="24" spans="1:23" ht="27.75" customHeight="1">
      <c r="A24" s="349">
        <f t="shared" si="0"/>
        <v>6</v>
      </c>
      <c r="B24" s="785" t="str">
        <f>IF(基本情報入力シート!C58="","",基本情報入力シート!C58)</f>
        <v/>
      </c>
      <c r="C24" s="786"/>
      <c r="D24" s="786"/>
      <c r="E24" s="786"/>
      <c r="F24" s="786"/>
      <c r="G24" s="786"/>
      <c r="H24" s="786"/>
      <c r="I24" s="786"/>
      <c r="J24" s="786"/>
      <c r="K24" s="787"/>
      <c r="L24" s="350" t="str">
        <f>IF(基本情報入力シート!M58="","",基本情報入力シート!M58)</f>
        <v/>
      </c>
      <c r="M24" s="350" t="str">
        <f>IF(基本情報入力シート!R58="","",基本情報入力シート!R58)</f>
        <v/>
      </c>
      <c r="N24" s="351" t="str">
        <f>IF(基本情報入力シート!W58="","",基本情報入力シート!W58)</f>
        <v/>
      </c>
      <c r="O24" s="352" t="str">
        <f>IF(基本情報入力シート!X58="","",基本情報入力シート!X58)</f>
        <v/>
      </c>
      <c r="P24" s="353" t="str">
        <f>IF(基本情報入力シート!Y58="","",基本情報入力シート!Y58)</f>
        <v/>
      </c>
      <c r="Q24" s="58"/>
      <c r="R24" s="309"/>
      <c r="S24" s="59"/>
      <c r="T24" s="310"/>
      <c r="U24" s="317"/>
      <c r="V24" s="316"/>
      <c r="W24" s="80"/>
    </row>
    <row r="25" spans="1:23" ht="27.75" customHeight="1">
      <c r="A25" s="349">
        <f t="shared" si="0"/>
        <v>7</v>
      </c>
      <c r="B25" s="785" t="str">
        <f>IF(基本情報入力シート!C59="","",基本情報入力シート!C59)</f>
        <v/>
      </c>
      <c r="C25" s="786"/>
      <c r="D25" s="786"/>
      <c r="E25" s="786"/>
      <c r="F25" s="786"/>
      <c r="G25" s="786"/>
      <c r="H25" s="786"/>
      <c r="I25" s="786"/>
      <c r="J25" s="786"/>
      <c r="K25" s="787"/>
      <c r="L25" s="350" t="str">
        <f>IF(基本情報入力シート!M59="","",基本情報入力シート!M59)</f>
        <v/>
      </c>
      <c r="M25" s="350" t="str">
        <f>IF(基本情報入力シート!R59="","",基本情報入力シート!R59)</f>
        <v/>
      </c>
      <c r="N25" s="351" t="str">
        <f>IF(基本情報入力シート!W59="","",基本情報入力シート!W59)</f>
        <v/>
      </c>
      <c r="O25" s="352" t="str">
        <f>IF(基本情報入力シート!X59="","",基本情報入力シート!X59)</f>
        <v/>
      </c>
      <c r="P25" s="353" t="str">
        <f>IF(基本情報入力シート!Y59="","",基本情報入力シート!Y59)</f>
        <v/>
      </c>
      <c r="Q25" s="58"/>
      <c r="R25" s="309"/>
      <c r="S25" s="59"/>
      <c r="T25" s="310"/>
      <c r="U25" s="317"/>
      <c r="V25" s="316"/>
      <c r="W25" s="80"/>
    </row>
    <row r="26" spans="1:23" ht="27.75" customHeight="1">
      <c r="A26" s="349">
        <f t="shared" si="0"/>
        <v>8</v>
      </c>
      <c r="B26" s="785" t="str">
        <f>IF(基本情報入力シート!C60="","",基本情報入力シート!C60)</f>
        <v/>
      </c>
      <c r="C26" s="786"/>
      <c r="D26" s="786"/>
      <c r="E26" s="786"/>
      <c r="F26" s="786"/>
      <c r="G26" s="786"/>
      <c r="H26" s="786"/>
      <c r="I26" s="786"/>
      <c r="J26" s="786"/>
      <c r="K26" s="787"/>
      <c r="L26" s="350" t="str">
        <f>IF(基本情報入力シート!M60="","",基本情報入力シート!M60)</f>
        <v/>
      </c>
      <c r="M26" s="350" t="str">
        <f>IF(基本情報入力シート!R60="","",基本情報入力シート!R60)</f>
        <v/>
      </c>
      <c r="N26" s="351" t="str">
        <f>IF(基本情報入力シート!W60="","",基本情報入力シート!W60)</f>
        <v/>
      </c>
      <c r="O26" s="352" t="str">
        <f>IF(基本情報入力シート!X60="","",基本情報入力シート!X60)</f>
        <v/>
      </c>
      <c r="P26" s="353" t="str">
        <f>IF(基本情報入力シート!Y60="","",基本情報入力シート!Y60)</f>
        <v/>
      </c>
      <c r="Q26" s="58"/>
      <c r="R26" s="309"/>
      <c r="S26" s="59"/>
      <c r="T26" s="310"/>
      <c r="U26" s="317"/>
      <c r="V26" s="316"/>
      <c r="W26" s="80"/>
    </row>
    <row r="27" spans="1:23" ht="27.75" customHeight="1">
      <c r="A27" s="349">
        <f t="shared" si="0"/>
        <v>9</v>
      </c>
      <c r="B27" s="785" t="str">
        <f>IF(基本情報入力シート!C61="","",基本情報入力シート!C61)</f>
        <v/>
      </c>
      <c r="C27" s="786"/>
      <c r="D27" s="786"/>
      <c r="E27" s="786"/>
      <c r="F27" s="786"/>
      <c r="G27" s="786"/>
      <c r="H27" s="786"/>
      <c r="I27" s="786"/>
      <c r="J27" s="786"/>
      <c r="K27" s="787"/>
      <c r="L27" s="350" t="str">
        <f>IF(基本情報入力シート!M61="","",基本情報入力シート!M61)</f>
        <v/>
      </c>
      <c r="M27" s="350" t="str">
        <f>IF(基本情報入力シート!R61="","",基本情報入力シート!R61)</f>
        <v/>
      </c>
      <c r="N27" s="351" t="str">
        <f>IF(基本情報入力シート!W61="","",基本情報入力シート!W61)</f>
        <v/>
      </c>
      <c r="O27" s="352" t="str">
        <f>IF(基本情報入力シート!X61="","",基本情報入力シート!X61)</f>
        <v/>
      </c>
      <c r="P27" s="353" t="str">
        <f>IF(基本情報入力シート!Y61="","",基本情報入力シート!Y61)</f>
        <v/>
      </c>
      <c r="Q27" s="58"/>
      <c r="R27" s="309"/>
      <c r="S27" s="59"/>
      <c r="T27" s="310"/>
      <c r="U27" s="317"/>
      <c r="V27" s="316"/>
      <c r="W27" s="80"/>
    </row>
    <row r="28" spans="1:23" ht="27.75" customHeight="1">
      <c r="A28" s="349">
        <f t="shared" si="0"/>
        <v>10</v>
      </c>
      <c r="B28" s="785" t="str">
        <f>IF(基本情報入力シート!C62="","",基本情報入力シート!C62)</f>
        <v/>
      </c>
      <c r="C28" s="786"/>
      <c r="D28" s="786"/>
      <c r="E28" s="786"/>
      <c r="F28" s="786"/>
      <c r="G28" s="786"/>
      <c r="H28" s="786"/>
      <c r="I28" s="786"/>
      <c r="J28" s="786"/>
      <c r="K28" s="787"/>
      <c r="L28" s="350" t="str">
        <f>IF(基本情報入力シート!M62="","",基本情報入力シート!M62)</f>
        <v/>
      </c>
      <c r="M28" s="350" t="str">
        <f>IF(基本情報入力シート!R62="","",基本情報入力シート!R62)</f>
        <v/>
      </c>
      <c r="N28" s="351" t="str">
        <f>IF(基本情報入力シート!W62="","",基本情報入力シート!W62)</f>
        <v/>
      </c>
      <c r="O28" s="352" t="str">
        <f>IF(基本情報入力シート!X62="","",基本情報入力シート!X62)</f>
        <v/>
      </c>
      <c r="P28" s="353" t="str">
        <f>IF(基本情報入力シート!Y62="","",基本情報入力シート!Y62)</f>
        <v/>
      </c>
      <c r="Q28" s="58"/>
      <c r="R28" s="309"/>
      <c r="S28" s="59"/>
      <c r="T28" s="310"/>
      <c r="U28" s="317"/>
      <c r="V28" s="316"/>
      <c r="W28" s="80"/>
    </row>
    <row r="29" spans="1:23" ht="27.75" customHeight="1">
      <c r="A29" s="349">
        <f t="shared" si="0"/>
        <v>11</v>
      </c>
      <c r="B29" s="785" t="str">
        <f>IF(基本情報入力シート!C63="","",基本情報入力シート!C63)</f>
        <v/>
      </c>
      <c r="C29" s="786"/>
      <c r="D29" s="786"/>
      <c r="E29" s="786"/>
      <c r="F29" s="786"/>
      <c r="G29" s="786"/>
      <c r="H29" s="786"/>
      <c r="I29" s="786"/>
      <c r="J29" s="786"/>
      <c r="K29" s="787"/>
      <c r="L29" s="350" t="str">
        <f>IF(基本情報入力シート!M63="","",基本情報入力シート!M63)</f>
        <v/>
      </c>
      <c r="M29" s="350" t="str">
        <f>IF(基本情報入力シート!R63="","",基本情報入力シート!R63)</f>
        <v/>
      </c>
      <c r="N29" s="351" t="str">
        <f>IF(基本情報入力シート!W63="","",基本情報入力シート!W63)</f>
        <v/>
      </c>
      <c r="O29" s="352" t="str">
        <f>IF(基本情報入力シート!X63="","",基本情報入力シート!X63)</f>
        <v/>
      </c>
      <c r="P29" s="348" t="str">
        <f>IF(基本情報入力シート!Y63="","",基本情報入力シート!Y63)</f>
        <v/>
      </c>
      <c r="Q29" s="290"/>
      <c r="R29" s="313"/>
      <c r="S29" s="60"/>
      <c r="T29" s="314"/>
      <c r="U29" s="315"/>
      <c r="V29" s="316"/>
      <c r="W29" s="80"/>
    </row>
    <row r="30" spans="1:23" ht="27.75" customHeight="1">
      <c r="A30" s="349">
        <f t="shared" si="0"/>
        <v>12</v>
      </c>
      <c r="B30" s="785" t="str">
        <f>IF(基本情報入力シート!C64="","",基本情報入力シート!C64)</f>
        <v/>
      </c>
      <c r="C30" s="786"/>
      <c r="D30" s="786"/>
      <c r="E30" s="786"/>
      <c r="F30" s="786"/>
      <c r="G30" s="786"/>
      <c r="H30" s="786"/>
      <c r="I30" s="786"/>
      <c r="J30" s="786"/>
      <c r="K30" s="787"/>
      <c r="L30" s="350" t="str">
        <f>IF(基本情報入力シート!M64="","",基本情報入力シート!M64)</f>
        <v/>
      </c>
      <c r="M30" s="350" t="str">
        <f>IF(基本情報入力シート!R64="","",基本情報入力シート!R64)</f>
        <v/>
      </c>
      <c r="N30" s="351" t="str">
        <f>IF(基本情報入力シート!W64="","",基本情報入力シート!W64)</f>
        <v/>
      </c>
      <c r="O30" s="352" t="str">
        <f>IF(基本情報入力シート!X64="","",基本情報入力シート!X64)</f>
        <v/>
      </c>
      <c r="P30" s="353" t="str">
        <f>IF(基本情報入力シート!Y64="","",基本情報入力シート!Y64)</f>
        <v/>
      </c>
      <c r="Q30" s="58"/>
      <c r="R30" s="309"/>
      <c r="S30" s="59"/>
      <c r="T30" s="310"/>
      <c r="U30" s="317"/>
      <c r="V30" s="316"/>
      <c r="W30" s="80"/>
    </row>
    <row r="31" spans="1:23" ht="27.75" customHeight="1">
      <c r="A31" s="349">
        <f t="shared" si="0"/>
        <v>13</v>
      </c>
      <c r="B31" s="785" t="str">
        <f>IF(基本情報入力シート!C65="","",基本情報入力シート!C65)</f>
        <v/>
      </c>
      <c r="C31" s="786"/>
      <c r="D31" s="786"/>
      <c r="E31" s="786"/>
      <c r="F31" s="786"/>
      <c r="G31" s="786"/>
      <c r="H31" s="786"/>
      <c r="I31" s="786"/>
      <c r="J31" s="786"/>
      <c r="K31" s="787"/>
      <c r="L31" s="350" t="str">
        <f>IF(基本情報入力シート!M65="","",基本情報入力シート!M65)</f>
        <v/>
      </c>
      <c r="M31" s="350" t="str">
        <f>IF(基本情報入力シート!R65="","",基本情報入力シート!R65)</f>
        <v/>
      </c>
      <c r="N31" s="351" t="str">
        <f>IF(基本情報入力シート!W65="","",基本情報入力シート!W65)</f>
        <v/>
      </c>
      <c r="O31" s="352" t="str">
        <f>IF(基本情報入力シート!X65="","",基本情報入力シート!X65)</f>
        <v/>
      </c>
      <c r="P31" s="353" t="str">
        <f>IF(基本情報入力シート!Y65="","",基本情報入力シート!Y65)</f>
        <v/>
      </c>
      <c r="Q31" s="58"/>
      <c r="R31" s="309"/>
      <c r="S31" s="59"/>
      <c r="T31" s="310"/>
      <c r="U31" s="317"/>
      <c r="V31" s="316"/>
      <c r="W31" s="80"/>
    </row>
    <row r="32" spans="1:23" ht="27.75" customHeight="1">
      <c r="A32" s="349">
        <f t="shared" si="0"/>
        <v>14</v>
      </c>
      <c r="B32" s="785" t="str">
        <f>IF(基本情報入力シート!C66="","",基本情報入力シート!C66)</f>
        <v/>
      </c>
      <c r="C32" s="786"/>
      <c r="D32" s="786"/>
      <c r="E32" s="786"/>
      <c r="F32" s="786"/>
      <c r="G32" s="786"/>
      <c r="H32" s="786"/>
      <c r="I32" s="786"/>
      <c r="J32" s="786"/>
      <c r="K32" s="787"/>
      <c r="L32" s="350" t="str">
        <f>IF(基本情報入力シート!M66="","",基本情報入力シート!M66)</f>
        <v/>
      </c>
      <c r="M32" s="350" t="str">
        <f>IF(基本情報入力シート!R66="","",基本情報入力シート!R66)</f>
        <v/>
      </c>
      <c r="N32" s="351" t="str">
        <f>IF(基本情報入力シート!W66="","",基本情報入力シート!W66)</f>
        <v/>
      </c>
      <c r="O32" s="352" t="str">
        <f>IF(基本情報入力シート!X66="","",基本情報入力シート!X66)</f>
        <v/>
      </c>
      <c r="P32" s="353" t="str">
        <f>IF(基本情報入力シート!Y66="","",基本情報入力シート!Y66)</f>
        <v/>
      </c>
      <c r="Q32" s="58"/>
      <c r="R32" s="309"/>
      <c r="S32" s="59"/>
      <c r="T32" s="310"/>
      <c r="U32" s="317"/>
      <c r="V32" s="316"/>
      <c r="W32" s="80"/>
    </row>
    <row r="33" spans="1:23" ht="27.75" customHeight="1">
      <c r="A33" s="349">
        <f t="shared" si="0"/>
        <v>15</v>
      </c>
      <c r="B33" s="785" t="str">
        <f>IF(基本情報入力シート!C67="","",基本情報入力シート!C67)</f>
        <v/>
      </c>
      <c r="C33" s="786"/>
      <c r="D33" s="786"/>
      <c r="E33" s="786"/>
      <c r="F33" s="786"/>
      <c r="G33" s="786"/>
      <c r="H33" s="786"/>
      <c r="I33" s="786"/>
      <c r="J33" s="786"/>
      <c r="K33" s="787"/>
      <c r="L33" s="350" t="str">
        <f>IF(基本情報入力シート!M67="","",基本情報入力シート!M67)</f>
        <v/>
      </c>
      <c r="M33" s="350" t="str">
        <f>IF(基本情報入力シート!R67="","",基本情報入力シート!R67)</f>
        <v/>
      </c>
      <c r="N33" s="351" t="str">
        <f>IF(基本情報入力シート!W67="","",基本情報入力シート!W67)</f>
        <v/>
      </c>
      <c r="O33" s="352" t="str">
        <f>IF(基本情報入力シート!X67="","",基本情報入力シート!X67)</f>
        <v/>
      </c>
      <c r="P33" s="353" t="str">
        <f>IF(基本情報入力シート!Y67="","",基本情報入力シート!Y67)</f>
        <v/>
      </c>
      <c r="Q33" s="58"/>
      <c r="R33" s="309"/>
      <c r="S33" s="59"/>
      <c r="T33" s="310"/>
      <c r="U33" s="317"/>
      <c r="V33" s="316"/>
      <c r="W33" s="80"/>
    </row>
    <row r="34" spans="1:23" ht="27.75" customHeight="1">
      <c r="A34" s="349">
        <f t="shared" si="0"/>
        <v>16</v>
      </c>
      <c r="B34" s="785" t="str">
        <f>IF(基本情報入力シート!C68="","",基本情報入力シート!C68)</f>
        <v/>
      </c>
      <c r="C34" s="786"/>
      <c r="D34" s="786"/>
      <c r="E34" s="786"/>
      <c r="F34" s="786"/>
      <c r="G34" s="786"/>
      <c r="H34" s="786"/>
      <c r="I34" s="786"/>
      <c r="J34" s="786"/>
      <c r="K34" s="787"/>
      <c r="L34" s="350" t="str">
        <f>IF(基本情報入力シート!M68="","",基本情報入力シート!M68)</f>
        <v/>
      </c>
      <c r="M34" s="350" t="str">
        <f>IF(基本情報入力シート!R68="","",基本情報入力シート!R68)</f>
        <v/>
      </c>
      <c r="N34" s="351" t="str">
        <f>IF(基本情報入力シート!W68="","",基本情報入力シート!W68)</f>
        <v/>
      </c>
      <c r="O34" s="352" t="str">
        <f>IF(基本情報入力シート!X68="","",基本情報入力シート!X68)</f>
        <v/>
      </c>
      <c r="P34" s="353" t="str">
        <f>IF(基本情報入力シート!Y68="","",基本情報入力シート!Y68)</f>
        <v/>
      </c>
      <c r="Q34" s="58"/>
      <c r="R34" s="309"/>
      <c r="S34" s="59"/>
      <c r="T34" s="310"/>
      <c r="U34" s="317"/>
      <c r="V34" s="316"/>
      <c r="W34" s="80"/>
    </row>
    <row r="35" spans="1:23" ht="27.75" customHeight="1">
      <c r="A35" s="349">
        <f t="shared" si="0"/>
        <v>17</v>
      </c>
      <c r="B35" s="785" t="str">
        <f>IF(基本情報入力シート!C69="","",基本情報入力シート!C69)</f>
        <v/>
      </c>
      <c r="C35" s="786"/>
      <c r="D35" s="786"/>
      <c r="E35" s="786"/>
      <c r="F35" s="786"/>
      <c r="G35" s="786"/>
      <c r="H35" s="786"/>
      <c r="I35" s="786"/>
      <c r="J35" s="786"/>
      <c r="K35" s="787"/>
      <c r="L35" s="350" t="str">
        <f>IF(基本情報入力シート!M69="","",基本情報入力シート!M69)</f>
        <v/>
      </c>
      <c r="M35" s="350" t="str">
        <f>IF(基本情報入力シート!R69="","",基本情報入力シート!R69)</f>
        <v/>
      </c>
      <c r="N35" s="351" t="str">
        <f>IF(基本情報入力シート!W69="","",基本情報入力シート!W69)</f>
        <v/>
      </c>
      <c r="O35" s="352" t="str">
        <f>IF(基本情報入力シート!X69="","",基本情報入力シート!X69)</f>
        <v/>
      </c>
      <c r="P35" s="353" t="str">
        <f>IF(基本情報入力シート!Y69="","",基本情報入力シート!Y69)</f>
        <v/>
      </c>
      <c r="Q35" s="58"/>
      <c r="R35" s="309"/>
      <c r="S35" s="59"/>
      <c r="T35" s="310"/>
      <c r="U35" s="317"/>
      <c r="V35" s="316"/>
      <c r="W35" s="80"/>
    </row>
    <row r="36" spans="1:23" ht="27.75" customHeight="1">
      <c r="A36" s="349">
        <f t="shared" si="0"/>
        <v>18</v>
      </c>
      <c r="B36" s="785" t="str">
        <f>IF(基本情報入力シート!C70="","",基本情報入力シート!C70)</f>
        <v/>
      </c>
      <c r="C36" s="786"/>
      <c r="D36" s="786"/>
      <c r="E36" s="786"/>
      <c r="F36" s="786"/>
      <c r="G36" s="786"/>
      <c r="H36" s="786"/>
      <c r="I36" s="786"/>
      <c r="J36" s="786"/>
      <c r="K36" s="787"/>
      <c r="L36" s="350" t="str">
        <f>IF(基本情報入力シート!M70="","",基本情報入力シート!M70)</f>
        <v/>
      </c>
      <c r="M36" s="350" t="str">
        <f>IF(基本情報入力シート!R70="","",基本情報入力シート!R70)</f>
        <v/>
      </c>
      <c r="N36" s="351" t="str">
        <f>IF(基本情報入力シート!W70="","",基本情報入力シート!W70)</f>
        <v/>
      </c>
      <c r="O36" s="352" t="str">
        <f>IF(基本情報入力シート!X70="","",基本情報入力シート!X70)</f>
        <v/>
      </c>
      <c r="P36" s="353" t="str">
        <f>IF(基本情報入力シート!Y70="","",基本情報入力シート!Y70)</f>
        <v/>
      </c>
      <c r="Q36" s="58"/>
      <c r="R36" s="309"/>
      <c r="S36" s="59"/>
      <c r="T36" s="310"/>
      <c r="U36" s="317"/>
      <c r="V36" s="316"/>
      <c r="W36" s="80"/>
    </row>
    <row r="37" spans="1:23" ht="27.75" customHeight="1">
      <c r="A37" s="349">
        <f t="shared" si="0"/>
        <v>19</v>
      </c>
      <c r="B37" s="785" t="str">
        <f>IF(基本情報入力シート!C71="","",基本情報入力シート!C71)</f>
        <v/>
      </c>
      <c r="C37" s="786"/>
      <c r="D37" s="786"/>
      <c r="E37" s="786"/>
      <c r="F37" s="786"/>
      <c r="G37" s="786"/>
      <c r="H37" s="786"/>
      <c r="I37" s="786"/>
      <c r="J37" s="786"/>
      <c r="K37" s="787"/>
      <c r="L37" s="350" t="str">
        <f>IF(基本情報入力シート!M71="","",基本情報入力シート!M71)</f>
        <v/>
      </c>
      <c r="M37" s="350" t="str">
        <f>IF(基本情報入力シート!R71="","",基本情報入力シート!R71)</f>
        <v/>
      </c>
      <c r="N37" s="351" t="str">
        <f>IF(基本情報入力シート!W71="","",基本情報入力シート!W71)</f>
        <v/>
      </c>
      <c r="O37" s="352" t="str">
        <f>IF(基本情報入力シート!X71="","",基本情報入力シート!X71)</f>
        <v/>
      </c>
      <c r="P37" s="353" t="str">
        <f>IF(基本情報入力シート!Y71="","",基本情報入力シート!Y71)</f>
        <v/>
      </c>
      <c r="Q37" s="58"/>
      <c r="R37" s="309"/>
      <c r="S37" s="59"/>
      <c r="T37" s="310"/>
      <c r="U37" s="317"/>
      <c r="V37" s="316"/>
      <c r="W37" s="80"/>
    </row>
    <row r="38" spans="1:23" ht="27.75" customHeight="1">
      <c r="A38" s="349">
        <f t="shared" si="0"/>
        <v>20</v>
      </c>
      <c r="B38" s="785" t="str">
        <f>IF(基本情報入力シート!C72="","",基本情報入力シート!C72)</f>
        <v/>
      </c>
      <c r="C38" s="786"/>
      <c r="D38" s="786"/>
      <c r="E38" s="786"/>
      <c r="F38" s="786"/>
      <c r="G38" s="786"/>
      <c r="H38" s="786"/>
      <c r="I38" s="786"/>
      <c r="J38" s="786"/>
      <c r="K38" s="787"/>
      <c r="L38" s="350" t="str">
        <f>IF(基本情報入力シート!M72="","",基本情報入力シート!M72)</f>
        <v/>
      </c>
      <c r="M38" s="350" t="str">
        <f>IF(基本情報入力シート!R72="","",基本情報入力シート!R72)</f>
        <v/>
      </c>
      <c r="N38" s="350" t="str">
        <f>IF(基本情報入力シート!W72="","",基本情報入力シート!W72)</f>
        <v/>
      </c>
      <c r="O38" s="352" t="str">
        <f>IF(基本情報入力シート!X72="","",基本情報入力シート!X72)</f>
        <v/>
      </c>
      <c r="P38" s="348" t="str">
        <f>IF(基本情報入力シート!Y72="","",基本情報入力シート!Y72)</f>
        <v/>
      </c>
      <c r="Q38" s="58"/>
      <c r="R38" s="313"/>
      <c r="S38" s="60"/>
      <c r="T38" s="314"/>
      <c r="U38" s="315"/>
      <c r="V38" s="316"/>
      <c r="W38" s="80"/>
    </row>
    <row r="39" spans="1:23" ht="27.75" customHeight="1">
      <c r="A39" s="349">
        <f t="shared" si="0"/>
        <v>21</v>
      </c>
      <c r="B39" s="785" t="str">
        <f>IF(基本情報入力シート!C73="","",基本情報入力シート!C73)</f>
        <v/>
      </c>
      <c r="C39" s="786"/>
      <c r="D39" s="786"/>
      <c r="E39" s="786"/>
      <c r="F39" s="786"/>
      <c r="G39" s="786"/>
      <c r="H39" s="786"/>
      <c r="I39" s="786"/>
      <c r="J39" s="786"/>
      <c r="K39" s="787"/>
      <c r="L39" s="350" t="str">
        <f>IF(基本情報入力シート!M73="","",基本情報入力シート!M73)</f>
        <v/>
      </c>
      <c r="M39" s="350" t="str">
        <f>IF(基本情報入力シート!R73="","",基本情報入力シート!R73)</f>
        <v/>
      </c>
      <c r="N39" s="351" t="str">
        <f>IF(基本情報入力シート!W73="","",基本情報入力シート!W73)</f>
        <v/>
      </c>
      <c r="O39" s="352" t="str">
        <f>IF(基本情報入力シート!X73="","",基本情報入力シート!X73)</f>
        <v/>
      </c>
      <c r="P39" s="348" t="str">
        <f>IF(基本情報入力シート!Y73="","",基本情報入力シート!Y73)</f>
        <v/>
      </c>
      <c r="Q39" s="58"/>
      <c r="R39" s="309"/>
      <c r="S39" s="59"/>
      <c r="T39" s="310"/>
      <c r="U39" s="317"/>
      <c r="V39" s="316"/>
      <c r="W39" s="80"/>
    </row>
    <row r="40" spans="1:23" ht="27.75" customHeight="1">
      <c r="A40" s="349">
        <f t="shared" si="0"/>
        <v>22</v>
      </c>
      <c r="B40" s="785" t="str">
        <f>IF(基本情報入力シート!C74="","",基本情報入力シート!C74)</f>
        <v/>
      </c>
      <c r="C40" s="786"/>
      <c r="D40" s="786"/>
      <c r="E40" s="786"/>
      <c r="F40" s="786"/>
      <c r="G40" s="786"/>
      <c r="H40" s="786"/>
      <c r="I40" s="786"/>
      <c r="J40" s="786"/>
      <c r="K40" s="787"/>
      <c r="L40" s="350" t="str">
        <f>IF(基本情報入力シート!M74="","",基本情報入力シート!M74)</f>
        <v/>
      </c>
      <c r="M40" s="350" t="str">
        <f>IF(基本情報入力シート!R74="","",基本情報入力シート!R74)</f>
        <v/>
      </c>
      <c r="N40" s="351" t="str">
        <f>IF(基本情報入力シート!W74="","",基本情報入力シート!W74)</f>
        <v/>
      </c>
      <c r="O40" s="352" t="str">
        <f>IF(基本情報入力シート!X74="","",基本情報入力シート!X74)</f>
        <v/>
      </c>
      <c r="P40" s="353" t="str">
        <f>IF(基本情報入力シート!Y74="","",基本情報入力シート!Y74)</f>
        <v/>
      </c>
      <c r="Q40" s="58"/>
      <c r="R40" s="309"/>
      <c r="S40" s="59"/>
      <c r="T40" s="310"/>
      <c r="U40" s="317"/>
      <c r="V40" s="316"/>
      <c r="W40" s="80"/>
    </row>
    <row r="41" spans="1:23" ht="27.75" customHeight="1">
      <c r="A41" s="349">
        <f t="shared" si="0"/>
        <v>23</v>
      </c>
      <c r="B41" s="785" t="str">
        <f>IF(基本情報入力シート!C75="","",基本情報入力シート!C75)</f>
        <v/>
      </c>
      <c r="C41" s="786"/>
      <c r="D41" s="786"/>
      <c r="E41" s="786"/>
      <c r="F41" s="786"/>
      <c r="G41" s="786"/>
      <c r="H41" s="786"/>
      <c r="I41" s="786"/>
      <c r="J41" s="786"/>
      <c r="K41" s="787"/>
      <c r="L41" s="350" t="str">
        <f>IF(基本情報入力シート!M75="","",基本情報入力シート!M75)</f>
        <v/>
      </c>
      <c r="M41" s="350" t="str">
        <f>IF(基本情報入力シート!R75="","",基本情報入力シート!R75)</f>
        <v/>
      </c>
      <c r="N41" s="351" t="str">
        <f>IF(基本情報入力シート!W75="","",基本情報入力シート!W75)</f>
        <v/>
      </c>
      <c r="O41" s="352" t="str">
        <f>IF(基本情報入力シート!X75="","",基本情報入力シート!X75)</f>
        <v/>
      </c>
      <c r="P41" s="353" t="str">
        <f>IF(基本情報入力シート!Y75="","",基本情報入力シート!Y75)</f>
        <v/>
      </c>
      <c r="Q41" s="58"/>
      <c r="R41" s="309"/>
      <c r="S41" s="59"/>
      <c r="T41" s="310"/>
      <c r="U41" s="317"/>
      <c r="V41" s="316"/>
      <c r="W41" s="80"/>
    </row>
    <row r="42" spans="1:23" ht="27.75" customHeight="1">
      <c r="A42" s="349">
        <f t="shared" si="0"/>
        <v>24</v>
      </c>
      <c r="B42" s="785" t="str">
        <f>IF(基本情報入力シート!C76="","",基本情報入力シート!C76)</f>
        <v/>
      </c>
      <c r="C42" s="786"/>
      <c r="D42" s="786"/>
      <c r="E42" s="786"/>
      <c r="F42" s="786"/>
      <c r="G42" s="786"/>
      <c r="H42" s="786"/>
      <c r="I42" s="786"/>
      <c r="J42" s="786"/>
      <c r="K42" s="787"/>
      <c r="L42" s="350" t="str">
        <f>IF(基本情報入力シート!M76="","",基本情報入力シート!M76)</f>
        <v/>
      </c>
      <c r="M42" s="350" t="str">
        <f>IF(基本情報入力シート!R76="","",基本情報入力シート!R76)</f>
        <v/>
      </c>
      <c r="N42" s="351" t="str">
        <f>IF(基本情報入力シート!W76="","",基本情報入力シート!W76)</f>
        <v/>
      </c>
      <c r="O42" s="352" t="str">
        <f>IF(基本情報入力シート!X76="","",基本情報入力シート!X76)</f>
        <v/>
      </c>
      <c r="P42" s="353" t="str">
        <f>IF(基本情報入力シート!Y76="","",基本情報入力シート!Y76)</f>
        <v/>
      </c>
      <c r="Q42" s="58"/>
      <c r="R42" s="309"/>
      <c r="S42" s="59"/>
      <c r="T42" s="310"/>
      <c r="U42" s="317"/>
      <c r="V42" s="316"/>
      <c r="W42" s="80"/>
    </row>
    <row r="43" spans="1:23" ht="27.75" customHeight="1">
      <c r="A43" s="349">
        <f t="shared" si="0"/>
        <v>25</v>
      </c>
      <c r="B43" s="785" t="str">
        <f>IF(基本情報入力シート!C77="","",基本情報入力シート!C77)</f>
        <v/>
      </c>
      <c r="C43" s="786"/>
      <c r="D43" s="786"/>
      <c r="E43" s="786"/>
      <c r="F43" s="786"/>
      <c r="G43" s="786"/>
      <c r="H43" s="786"/>
      <c r="I43" s="786"/>
      <c r="J43" s="786"/>
      <c r="K43" s="787"/>
      <c r="L43" s="350" t="str">
        <f>IF(基本情報入力シート!M77="","",基本情報入力シート!M77)</f>
        <v/>
      </c>
      <c r="M43" s="350" t="str">
        <f>IF(基本情報入力シート!R77="","",基本情報入力シート!R77)</f>
        <v/>
      </c>
      <c r="N43" s="351" t="str">
        <f>IF(基本情報入力シート!W77="","",基本情報入力シート!W77)</f>
        <v/>
      </c>
      <c r="O43" s="352" t="str">
        <f>IF(基本情報入力シート!X77="","",基本情報入力シート!X77)</f>
        <v/>
      </c>
      <c r="P43" s="353" t="str">
        <f>IF(基本情報入力シート!Y77="","",基本情報入力シート!Y77)</f>
        <v/>
      </c>
      <c r="Q43" s="58"/>
      <c r="R43" s="309"/>
      <c r="S43" s="59"/>
      <c r="T43" s="310"/>
      <c r="U43" s="317"/>
      <c r="V43" s="316"/>
      <c r="W43" s="80"/>
    </row>
    <row r="44" spans="1:23" ht="27.75" customHeight="1">
      <c r="A44" s="349">
        <f t="shared" si="0"/>
        <v>26</v>
      </c>
      <c r="B44" s="785" t="str">
        <f>IF(基本情報入力シート!C78="","",基本情報入力シート!C78)</f>
        <v/>
      </c>
      <c r="C44" s="786"/>
      <c r="D44" s="786"/>
      <c r="E44" s="786"/>
      <c r="F44" s="786"/>
      <c r="G44" s="786"/>
      <c r="H44" s="786"/>
      <c r="I44" s="786"/>
      <c r="J44" s="786"/>
      <c r="K44" s="787"/>
      <c r="L44" s="350" t="str">
        <f>IF(基本情報入力シート!M78="","",基本情報入力シート!M78)</f>
        <v/>
      </c>
      <c r="M44" s="350" t="str">
        <f>IF(基本情報入力シート!R78="","",基本情報入力シート!R78)</f>
        <v/>
      </c>
      <c r="N44" s="351" t="str">
        <f>IF(基本情報入力シート!W78="","",基本情報入力シート!W78)</f>
        <v/>
      </c>
      <c r="O44" s="352" t="str">
        <f>IF(基本情報入力シート!X78="","",基本情報入力シート!X78)</f>
        <v/>
      </c>
      <c r="P44" s="353" t="str">
        <f>IF(基本情報入力シート!Y78="","",基本情報入力シート!Y78)</f>
        <v/>
      </c>
      <c r="Q44" s="58"/>
      <c r="R44" s="309"/>
      <c r="S44" s="59"/>
      <c r="T44" s="310"/>
      <c r="U44" s="317"/>
      <c r="V44" s="316"/>
      <c r="W44" s="80"/>
    </row>
    <row r="45" spans="1:23" ht="27.75" customHeight="1">
      <c r="A45" s="349">
        <f t="shared" si="0"/>
        <v>27</v>
      </c>
      <c r="B45" s="785" t="str">
        <f>IF(基本情報入力シート!C79="","",基本情報入力シート!C79)</f>
        <v/>
      </c>
      <c r="C45" s="786"/>
      <c r="D45" s="786"/>
      <c r="E45" s="786"/>
      <c r="F45" s="786"/>
      <c r="G45" s="786"/>
      <c r="H45" s="786"/>
      <c r="I45" s="786"/>
      <c r="J45" s="786"/>
      <c r="K45" s="787"/>
      <c r="L45" s="350" t="str">
        <f>IF(基本情報入力シート!M79="","",基本情報入力シート!M79)</f>
        <v/>
      </c>
      <c r="M45" s="350" t="str">
        <f>IF(基本情報入力シート!R79="","",基本情報入力シート!R79)</f>
        <v/>
      </c>
      <c r="N45" s="351" t="str">
        <f>IF(基本情報入力シート!W79="","",基本情報入力シート!W79)</f>
        <v/>
      </c>
      <c r="O45" s="352" t="str">
        <f>IF(基本情報入力シート!X79="","",基本情報入力シート!X79)</f>
        <v/>
      </c>
      <c r="P45" s="353" t="str">
        <f>IF(基本情報入力シート!Y79="","",基本情報入力シート!Y79)</f>
        <v/>
      </c>
      <c r="Q45" s="58"/>
      <c r="R45" s="309"/>
      <c r="S45" s="59"/>
      <c r="T45" s="310"/>
      <c r="U45" s="317"/>
      <c r="V45" s="316"/>
      <c r="W45" s="80"/>
    </row>
    <row r="46" spans="1:23" ht="27.75" customHeight="1">
      <c r="A46" s="349">
        <f t="shared" si="0"/>
        <v>28</v>
      </c>
      <c r="B46" s="785" t="str">
        <f>IF(基本情報入力シート!C80="","",基本情報入力シート!C80)</f>
        <v/>
      </c>
      <c r="C46" s="786"/>
      <c r="D46" s="786"/>
      <c r="E46" s="786"/>
      <c r="F46" s="786"/>
      <c r="G46" s="786"/>
      <c r="H46" s="786"/>
      <c r="I46" s="786"/>
      <c r="J46" s="786"/>
      <c r="K46" s="787"/>
      <c r="L46" s="350" t="str">
        <f>IF(基本情報入力シート!M80="","",基本情報入力シート!M80)</f>
        <v/>
      </c>
      <c r="M46" s="350" t="str">
        <f>IF(基本情報入力シート!R80="","",基本情報入力シート!R80)</f>
        <v/>
      </c>
      <c r="N46" s="351" t="str">
        <f>IF(基本情報入力シート!W80="","",基本情報入力シート!W80)</f>
        <v/>
      </c>
      <c r="O46" s="352" t="str">
        <f>IF(基本情報入力シート!X80="","",基本情報入力シート!X80)</f>
        <v/>
      </c>
      <c r="P46" s="353" t="str">
        <f>IF(基本情報入力シート!Y80="","",基本情報入力シート!Y80)</f>
        <v/>
      </c>
      <c r="Q46" s="58"/>
      <c r="R46" s="309"/>
      <c r="S46" s="59"/>
      <c r="T46" s="310"/>
      <c r="U46" s="317"/>
      <c r="V46" s="316"/>
      <c r="W46" s="80"/>
    </row>
    <row r="47" spans="1:23" ht="27.75" customHeight="1">
      <c r="A47" s="349">
        <f t="shared" si="0"/>
        <v>29</v>
      </c>
      <c r="B47" s="785" t="str">
        <f>IF(基本情報入力シート!C81="","",基本情報入力シート!C81)</f>
        <v/>
      </c>
      <c r="C47" s="786"/>
      <c r="D47" s="786"/>
      <c r="E47" s="786"/>
      <c r="F47" s="786"/>
      <c r="G47" s="786"/>
      <c r="H47" s="786"/>
      <c r="I47" s="786"/>
      <c r="J47" s="786"/>
      <c r="K47" s="787"/>
      <c r="L47" s="350" t="str">
        <f>IF(基本情報入力シート!M81="","",基本情報入力シート!M81)</f>
        <v/>
      </c>
      <c r="M47" s="350" t="str">
        <f>IF(基本情報入力シート!R81="","",基本情報入力シート!R81)</f>
        <v/>
      </c>
      <c r="N47" s="351" t="str">
        <f>IF(基本情報入力シート!W81="","",基本情報入力シート!W81)</f>
        <v/>
      </c>
      <c r="O47" s="352" t="str">
        <f>IF(基本情報入力シート!X81="","",基本情報入力シート!X81)</f>
        <v/>
      </c>
      <c r="P47" s="353" t="str">
        <f>IF(基本情報入力シート!Y81="","",基本情報入力シート!Y81)</f>
        <v/>
      </c>
      <c r="Q47" s="58"/>
      <c r="R47" s="309"/>
      <c r="S47" s="59"/>
      <c r="T47" s="310"/>
      <c r="U47" s="317"/>
      <c r="V47" s="316"/>
      <c r="W47" s="80"/>
    </row>
    <row r="48" spans="1:23" ht="27.75" customHeight="1">
      <c r="A48" s="349">
        <f t="shared" si="0"/>
        <v>30</v>
      </c>
      <c r="B48" s="785" t="str">
        <f>IF(基本情報入力シート!C82="","",基本情報入力シート!C82)</f>
        <v/>
      </c>
      <c r="C48" s="786"/>
      <c r="D48" s="786"/>
      <c r="E48" s="786"/>
      <c r="F48" s="786"/>
      <c r="G48" s="786"/>
      <c r="H48" s="786"/>
      <c r="I48" s="786"/>
      <c r="J48" s="786"/>
      <c r="K48" s="787"/>
      <c r="L48" s="350" t="str">
        <f>IF(基本情報入力シート!M82="","",基本情報入力シート!M82)</f>
        <v/>
      </c>
      <c r="M48" s="350" t="str">
        <f>IF(基本情報入力シート!R82="","",基本情報入力シート!R82)</f>
        <v/>
      </c>
      <c r="N48" s="351" t="str">
        <f>IF(基本情報入力シート!W82="","",基本情報入力シート!W82)</f>
        <v/>
      </c>
      <c r="O48" s="352" t="str">
        <f>IF(基本情報入力シート!X82="","",基本情報入力シート!X82)</f>
        <v/>
      </c>
      <c r="P48" s="353" t="str">
        <f>IF(基本情報入力シート!Y82="","",基本情報入力シート!Y82)</f>
        <v/>
      </c>
      <c r="Q48" s="58"/>
      <c r="R48" s="309"/>
      <c r="S48" s="59"/>
      <c r="T48" s="310"/>
      <c r="U48" s="317"/>
      <c r="V48" s="316"/>
      <c r="W48" s="80"/>
    </row>
    <row r="49" spans="1:23" ht="27.75" customHeight="1">
      <c r="A49" s="349">
        <f t="shared" si="0"/>
        <v>31</v>
      </c>
      <c r="B49" s="785" t="str">
        <f>IF(基本情報入力シート!C83="","",基本情報入力シート!C83)</f>
        <v/>
      </c>
      <c r="C49" s="786"/>
      <c r="D49" s="786"/>
      <c r="E49" s="786"/>
      <c r="F49" s="786"/>
      <c r="G49" s="786"/>
      <c r="H49" s="786"/>
      <c r="I49" s="786"/>
      <c r="J49" s="786"/>
      <c r="K49" s="787"/>
      <c r="L49" s="350" t="str">
        <f>IF(基本情報入力シート!M83="","",基本情報入力シート!M83)</f>
        <v/>
      </c>
      <c r="M49" s="350" t="str">
        <f>IF(基本情報入力シート!R83="","",基本情報入力シート!R83)</f>
        <v/>
      </c>
      <c r="N49" s="351" t="str">
        <f>IF(基本情報入力シート!W83="","",基本情報入力シート!W83)</f>
        <v/>
      </c>
      <c r="O49" s="352" t="str">
        <f>IF(基本情報入力シート!X83="","",基本情報入力シート!X83)</f>
        <v/>
      </c>
      <c r="P49" s="353" t="str">
        <f>IF(基本情報入力シート!Y83="","",基本情報入力シート!Y83)</f>
        <v/>
      </c>
      <c r="Q49" s="58"/>
      <c r="R49" s="309"/>
      <c r="S49" s="59"/>
      <c r="T49" s="310"/>
      <c r="U49" s="317"/>
      <c r="V49" s="316"/>
      <c r="W49" s="80"/>
    </row>
    <row r="50" spans="1:23" ht="27.75" customHeight="1">
      <c r="A50" s="349">
        <f t="shared" si="0"/>
        <v>32</v>
      </c>
      <c r="B50" s="785" t="str">
        <f>IF(基本情報入力シート!C84="","",基本情報入力シート!C84)</f>
        <v/>
      </c>
      <c r="C50" s="786"/>
      <c r="D50" s="786"/>
      <c r="E50" s="786"/>
      <c r="F50" s="786"/>
      <c r="G50" s="786"/>
      <c r="H50" s="786"/>
      <c r="I50" s="786"/>
      <c r="J50" s="786"/>
      <c r="K50" s="787"/>
      <c r="L50" s="350" t="str">
        <f>IF(基本情報入力シート!M84="","",基本情報入力シート!M84)</f>
        <v/>
      </c>
      <c r="M50" s="350" t="str">
        <f>IF(基本情報入力シート!R84="","",基本情報入力シート!R84)</f>
        <v/>
      </c>
      <c r="N50" s="351" t="str">
        <f>IF(基本情報入力シート!W84="","",基本情報入力シート!W84)</f>
        <v/>
      </c>
      <c r="O50" s="352" t="str">
        <f>IF(基本情報入力シート!X84="","",基本情報入力シート!X84)</f>
        <v/>
      </c>
      <c r="P50" s="353" t="str">
        <f>IF(基本情報入力シート!Y84="","",基本情報入力シート!Y84)</f>
        <v/>
      </c>
      <c r="Q50" s="58"/>
      <c r="R50" s="309"/>
      <c r="S50" s="59"/>
      <c r="T50" s="310"/>
      <c r="U50" s="317"/>
      <c r="V50" s="316"/>
      <c r="W50" s="80"/>
    </row>
    <row r="51" spans="1:23" ht="27.75" customHeight="1">
      <c r="A51" s="349">
        <f t="shared" si="0"/>
        <v>33</v>
      </c>
      <c r="B51" s="785" t="str">
        <f>IF(基本情報入力シート!C85="","",基本情報入力シート!C85)</f>
        <v/>
      </c>
      <c r="C51" s="786"/>
      <c r="D51" s="786"/>
      <c r="E51" s="786"/>
      <c r="F51" s="786"/>
      <c r="G51" s="786"/>
      <c r="H51" s="786"/>
      <c r="I51" s="786"/>
      <c r="J51" s="786"/>
      <c r="K51" s="787"/>
      <c r="L51" s="350" t="str">
        <f>IF(基本情報入力シート!M85="","",基本情報入力シート!M85)</f>
        <v/>
      </c>
      <c r="M51" s="350" t="str">
        <f>IF(基本情報入力シート!R85="","",基本情報入力シート!R85)</f>
        <v/>
      </c>
      <c r="N51" s="351" t="str">
        <f>IF(基本情報入力シート!W85="","",基本情報入力シート!W85)</f>
        <v/>
      </c>
      <c r="O51" s="352" t="str">
        <f>IF(基本情報入力シート!X85="","",基本情報入力シート!X85)</f>
        <v/>
      </c>
      <c r="P51" s="353" t="str">
        <f>IF(基本情報入力シート!Y85="","",基本情報入力シート!Y85)</f>
        <v/>
      </c>
      <c r="Q51" s="58"/>
      <c r="R51" s="309"/>
      <c r="S51" s="59"/>
      <c r="T51" s="310"/>
      <c r="U51" s="317"/>
      <c r="V51" s="316"/>
      <c r="W51" s="80"/>
    </row>
    <row r="52" spans="1:23" ht="27.75" customHeight="1">
      <c r="A52" s="349">
        <f t="shared" si="0"/>
        <v>34</v>
      </c>
      <c r="B52" s="785" t="str">
        <f>IF(基本情報入力シート!C86="","",基本情報入力シート!C86)</f>
        <v/>
      </c>
      <c r="C52" s="786"/>
      <c r="D52" s="786"/>
      <c r="E52" s="786"/>
      <c r="F52" s="786"/>
      <c r="G52" s="786"/>
      <c r="H52" s="786"/>
      <c r="I52" s="786"/>
      <c r="J52" s="786"/>
      <c r="K52" s="787"/>
      <c r="L52" s="350" t="str">
        <f>IF(基本情報入力シート!M86="","",基本情報入力シート!M86)</f>
        <v/>
      </c>
      <c r="M52" s="350" t="str">
        <f>IF(基本情報入力シート!R86="","",基本情報入力シート!R86)</f>
        <v/>
      </c>
      <c r="N52" s="351" t="str">
        <f>IF(基本情報入力シート!W86="","",基本情報入力シート!W86)</f>
        <v/>
      </c>
      <c r="O52" s="352" t="str">
        <f>IF(基本情報入力シート!X86="","",基本情報入力シート!X86)</f>
        <v/>
      </c>
      <c r="P52" s="353" t="str">
        <f>IF(基本情報入力シート!Y86="","",基本情報入力シート!Y86)</f>
        <v/>
      </c>
      <c r="Q52" s="58"/>
      <c r="R52" s="309"/>
      <c r="S52" s="59"/>
      <c r="T52" s="310"/>
      <c r="U52" s="317"/>
      <c r="V52" s="316"/>
      <c r="W52" s="80"/>
    </row>
    <row r="53" spans="1:23" ht="27.75" customHeight="1">
      <c r="A53" s="349">
        <f t="shared" si="0"/>
        <v>35</v>
      </c>
      <c r="B53" s="785" t="str">
        <f>IF(基本情報入力シート!C87="","",基本情報入力シート!C87)</f>
        <v/>
      </c>
      <c r="C53" s="786"/>
      <c r="D53" s="786"/>
      <c r="E53" s="786"/>
      <c r="F53" s="786"/>
      <c r="G53" s="786"/>
      <c r="H53" s="786"/>
      <c r="I53" s="786"/>
      <c r="J53" s="786"/>
      <c r="K53" s="787"/>
      <c r="L53" s="350" t="str">
        <f>IF(基本情報入力シート!M87="","",基本情報入力シート!M87)</f>
        <v/>
      </c>
      <c r="M53" s="350" t="str">
        <f>IF(基本情報入力シート!R87="","",基本情報入力シート!R87)</f>
        <v/>
      </c>
      <c r="N53" s="351" t="str">
        <f>IF(基本情報入力シート!W87="","",基本情報入力シート!W87)</f>
        <v/>
      </c>
      <c r="O53" s="352" t="str">
        <f>IF(基本情報入力シート!X87="","",基本情報入力シート!X87)</f>
        <v/>
      </c>
      <c r="P53" s="353" t="str">
        <f>IF(基本情報入力シート!Y87="","",基本情報入力シート!Y87)</f>
        <v/>
      </c>
      <c r="Q53" s="58"/>
      <c r="R53" s="309"/>
      <c r="S53" s="59"/>
      <c r="T53" s="310"/>
      <c r="U53" s="317"/>
      <c r="V53" s="316"/>
      <c r="W53" s="80"/>
    </row>
    <row r="54" spans="1:23" ht="27.75" customHeight="1">
      <c r="A54" s="349">
        <f t="shared" si="0"/>
        <v>36</v>
      </c>
      <c r="B54" s="785" t="str">
        <f>IF(基本情報入力シート!C88="","",基本情報入力シート!C88)</f>
        <v/>
      </c>
      <c r="C54" s="786"/>
      <c r="D54" s="786"/>
      <c r="E54" s="786"/>
      <c r="F54" s="786"/>
      <c r="G54" s="786"/>
      <c r="H54" s="786"/>
      <c r="I54" s="786"/>
      <c r="J54" s="786"/>
      <c r="K54" s="787"/>
      <c r="L54" s="350" t="str">
        <f>IF(基本情報入力シート!M88="","",基本情報入力シート!M88)</f>
        <v/>
      </c>
      <c r="M54" s="350" t="str">
        <f>IF(基本情報入力シート!R88="","",基本情報入力シート!R88)</f>
        <v/>
      </c>
      <c r="N54" s="351" t="str">
        <f>IF(基本情報入力シート!W88="","",基本情報入力シート!W88)</f>
        <v/>
      </c>
      <c r="O54" s="352" t="str">
        <f>IF(基本情報入力シート!X88="","",基本情報入力シート!X88)</f>
        <v/>
      </c>
      <c r="P54" s="353" t="str">
        <f>IF(基本情報入力シート!Y88="","",基本情報入力シート!Y88)</f>
        <v/>
      </c>
      <c r="Q54" s="58"/>
      <c r="R54" s="309"/>
      <c r="S54" s="59"/>
      <c r="T54" s="310"/>
      <c r="U54" s="317"/>
      <c r="V54" s="316"/>
      <c r="W54" s="80"/>
    </row>
    <row r="55" spans="1:23" ht="27.75" customHeight="1">
      <c r="A55" s="349">
        <f t="shared" si="0"/>
        <v>37</v>
      </c>
      <c r="B55" s="785" t="str">
        <f>IF(基本情報入力シート!C89="","",基本情報入力シート!C89)</f>
        <v/>
      </c>
      <c r="C55" s="786"/>
      <c r="D55" s="786"/>
      <c r="E55" s="786"/>
      <c r="F55" s="786"/>
      <c r="G55" s="786"/>
      <c r="H55" s="786"/>
      <c r="I55" s="786"/>
      <c r="J55" s="786"/>
      <c r="K55" s="787"/>
      <c r="L55" s="350" t="str">
        <f>IF(基本情報入力シート!M89="","",基本情報入力シート!M89)</f>
        <v/>
      </c>
      <c r="M55" s="350" t="str">
        <f>IF(基本情報入力シート!R89="","",基本情報入力シート!R89)</f>
        <v/>
      </c>
      <c r="N55" s="351" t="str">
        <f>IF(基本情報入力シート!W89="","",基本情報入力シート!W89)</f>
        <v/>
      </c>
      <c r="O55" s="352" t="str">
        <f>IF(基本情報入力シート!X89="","",基本情報入力シート!X89)</f>
        <v/>
      </c>
      <c r="P55" s="353" t="str">
        <f>IF(基本情報入力シート!Y89="","",基本情報入力シート!Y89)</f>
        <v/>
      </c>
      <c r="Q55" s="58"/>
      <c r="R55" s="309"/>
      <c r="S55" s="59"/>
      <c r="T55" s="310"/>
      <c r="U55" s="317"/>
      <c r="V55" s="316"/>
      <c r="W55" s="80"/>
    </row>
    <row r="56" spans="1:23" ht="27.75" customHeight="1">
      <c r="A56" s="349">
        <f t="shared" si="0"/>
        <v>38</v>
      </c>
      <c r="B56" s="785" t="str">
        <f>IF(基本情報入力シート!C90="","",基本情報入力シート!C90)</f>
        <v/>
      </c>
      <c r="C56" s="786"/>
      <c r="D56" s="786"/>
      <c r="E56" s="786"/>
      <c r="F56" s="786"/>
      <c r="G56" s="786"/>
      <c r="H56" s="786"/>
      <c r="I56" s="786"/>
      <c r="J56" s="786"/>
      <c r="K56" s="787"/>
      <c r="L56" s="350" t="str">
        <f>IF(基本情報入力シート!M90="","",基本情報入力シート!M90)</f>
        <v/>
      </c>
      <c r="M56" s="350" t="str">
        <f>IF(基本情報入力シート!R90="","",基本情報入力シート!R90)</f>
        <v/>
      </c>
      <c r="N56" s="351" t="str">
        <f>IF(基本情報入力シート!W90="","",基本情報入力シート!W90)</f>
        <v/>
      </c>
      <c r="O56" s="352" t="str">
        <f>IF(基本情報入力シート!X90="","",基本情報入力シート!X90)</f>
        <v/>
      </c>
      <c r="P56" s="353" t="str">
        <f>IF(基本情報入力シート!Y90="","",基本情報入力シート!Y90)</f>
        <v/>
      </c>
      <c r="Q56" s="58"/>
      <c r="R56" s="309"/>
      <c r="S56" s="59"/>
      <c r="T56" s="310"/>
      <c r="U56" s="317"/>
      <c r="V56" s="316"/>
      <c r="W56" s="80"/>
    </row>
    <row r="57" spans="1:23" ht="27.75" customHeight="1">
      <c r="A57" s="349">
        <f t="shared" si="0"/>
        <v>39</v>
      </c>
      <c r="B57" s="785" t="str">
        <f>IF(基本情報入力シート!C91="","",基本情報入力シート!C91)</f>
        <v/>
      </c>
      <c r="C57" s="786"/>
      <c r="D57" s="786"/>
      <c r="E57" s="786"/>
      <c r="F57" s="786"/>
      <c r="G57" s="786"/>
      <c r="H57" s="786"/>
      <c r="I57" s="786"/>
      <c r="J57" s="786"/>
      <c r="K57" s="787"/>
      <c r="L57" s="350" t="str">
        <f>IF(基本情報入力シート!M91="","",基本情報入力シート!M91)</f>
        <v/>
      </c>
      <c r="M57" s="350" t="str">
        <f>IF(基本情報入力シート!R91="","",基本情報入力シート!R91)</f>
        <v/>
      </c>
      <c r="N57" s="351" t="str">
        <f>IF(基本情報入力シート!W91="","",基本情報入力シート!W91)</f>
        <v/>
      </c>
      <c r="O57" s="352" t="str">
        <f>IF(基本情報入力シート!X91="","",基本情報入力シート!X91)</f>
        <v/>
      </c>
      <c r="P57" s="353" t="str">
        <f>IF(基本情報入力シート!Y91="","",基本情報入力シート!Y91)</f>
        <v/>
      </c>
      <c r="Q57" s="58"/>
      <c r="R57" s="309"/>
      <c r="S57" s="59"/>
      <c r="T57" s="310"/>
      <c r="U57" s="317"/>
      <c r="V57" s="316"/>
      <c r="W57" s="80"/>
    </row>
    <row r="58" spans="1:23" ht="27.75" customHeight="1">
      <c r="A58" s="349">
        <f t="shared" si="0"/>
        <v>40</v>
      </c>
      <c r="B58" s="785" t="str">
        <f>IF(基本情報入力シート!C92="","",基本情報入力シート!C92)</f>
        <v/>
      </c>
      <c r="C58" s="786"/>
      <c r="D58" s="786"/>
      <c r="E58" s="786"/>
      <c r="F58" s="786"/>
      <c r="G58" s="786"/>
      <c r="H58" s="786"/>
      <c r="I58" s="786"/>
      <c r="J58" s="786"/>
      <c r="K58" s="787"/>
      <c r="L58" s="350" t="str">
        <f>IF(基本情報入力シート!M92="","",基本情報入力シート!M92)</f>
        <v/>
      </c>
      <c r="M58" s="350" t="str">
        <f>IF(基本情報入力シート!R92="","",基本情報入力シート!R92)</f>
        <v/>
      </c>
      <c r="N58" s="351" t="str">
        <f>IF(基本情報入力シート!W92="","",基本情報入力シート!W92)</f>
        <v/>
      </c>
      <c r="O58" s="352" t="str">
        <f>IF(基本情報入力シート!X92="","",基本情報入力シート!X92)</f>
        <v/>
      </c>
      <c r="P58" s="353" t="str">
        <f>IF(基本情報入力シート!Y92="","",基本情報入力シート!Y92)</f>
        <v/>
      </c>
      <c r="Q58" s="58"/>
      <c r="R58" s="309"/>
      <c r="S58" s="59"/>
      <c r="T58" s="310"/>
      <c r="U58" s="317"/>
      <c r="V58" s="316"/>
      <c r="W58" s="80"/>
    </row>
    <row r="59" spans="1:23" ht="27.75" customHeight="1">
      <c r="A59" s="349">
        <f t="shared" si="0"/>
        <v>41</v>
      </c>
      <c r="B59" s="785" t="str">
        <f>IF(基本情報入力シート!C93="","",基本情報入力シート!C93)</f>
        <v/>
      </c>
      <c r="C59" s="786"/>
      <c r="D59" s="786"/>
      <c r="E59" s="786"/>
      <c r="F59" s="786"/>
      <c r="G59" s="786"/>
      <c r="H59" s="786"/>
      <c r="I59" s="786"/>
      <c r="J59" s="786"/>
      <c r="K59" s="787"/>
      <c r="L59" s="350" t="str">
        <f>IF(基本情報入力シート!M93="","",基本情報入力シート!M93)</f>
        <v/>
      </c>
      <c r="M59" s="350" t="str">
        <f>IF(基本情報入力シート!R93="","",基本情報入力シート!R93)</f>
        <v/>
      </c>
      <c r="N59" s="351" t="str">
        <f>IF(基本情報入力シート!W93="","",基本情報入力シート!W93)</f>
        <v/>
      </c>
      <c r="O59" s="352" t="str">
        <f>IF(基本情報入力シート!X93="","",基本情報入力シート!X93)</f>
        <v/>
      </c>
      <c r="P59" s="353" t="str">
        <f>IF(基本情報入力シート!Y93="","",基本情報入力シート!Y93)</f>
        <v/>
      </c>
      <c r="Q59" s="58"/>
      <c r="R59" s="309"/>
      <c r="S59" s="59"/>
      <c r="T59" s="310"/>
      <c r="U59" s="317"/>
      <c r="V59" s="316"/>
      <c r="W59" s="80"/>
    </row>
    <row r="60" spans="1:23" ht="27.75" customHeight="1">
      <c r="A60" s="349">
        <f t="shared" si="0"/>
        <v>42</v>
      </c>
      <c r="B60" s="785" t="str">
        <f>IF(基本情報入力シート!C94="","",基本情報入力シート!C94)</f>
        <v/>
      </c>
      <c r="C60" s="786"/>
      <c r="D60" s="786"/>
      <c r="E60" s="786"/>
      <c r="F60" s="786"/>
      <c r="G60" s="786"/>
      <c r="H60" s="786"/>
      <c r="I60" s="786"/>
      <c r="J60" s="786"/>
      <c r="K60" s="787"/>
      <c r="L60" s="350" t="str">
        <f>IF(基本情報入力シート!M94="","",基本情報入力シート!M94)</f>
        <v/>
      </c>
      <c r="M60" s="350" t="str">
        <f>IF(基本情報入力シート!R94="","",基本情報入力シート!R94)</f>
        <v/>
      </c>
      <c r="N60" s="351" t="str">
        <f>IF(基本情報入力シート!W94="","",基本情報入力シート!W94)</f>
        <v/>
      </c>
      <c r="O60" s="352" t="str">
        <f>IF(基本情報入力シート!X94="","",基本情報入力シート!X94)</f>
        <v/>
      </c>
      <c r="P60" s="353" t="str">
        <f>IF(基本情報入力シート!Y94="","",基本情報入力シート!Y94)</f>
        <v/>
      </c>
      <c r="Q60" s="58"/>
      <c r="R60" s="309"/>
      <c r="S60" s="59"/>
      <c r="T60" s="310"/>
      <c r="U60" s="317"/>
      <c r="V60" s="316"/>
      <c r="W60" s="80"/>
    </row>
    <row r="61" spans="1:23" ht="27.75" customHeight="1">
      <c r="A61" s="349">
        <f t="shared" si="0"/>
        <v>43</v>
      </c>
      <c r="B61" s="785" t="str">
        <f>IF(基本情報入力シート!C95="","",基本情報入力シート!C95)</f>
        <v/>
      </c>
      <c r="C61" s="786"/>
      <c r="D61" s="786"/>
      <c r="E61" s="786"/>
      <c r="F61" s="786"/>
      <c r="G61" s="786"/>
      <c r="H61" s="786"/>
      <c r="I61" s="786"/>
      <c r="J61" s="786"/>
      <c r="K61" s="787"/>
      <c r="L61" s="350" t="str">
        <f>IF(基本情報入力シート!M95="","",基本情報入力シート!M95)</f>
        <v/>
      </c>
      <c r="M61" s="350" t="str">
        <f>IF(基本情報入力シート!R95="","",基本情報入力シート!R95)</f>
        <v/>
      </c>
      <c r="N61" s="351" t="str">
        <f>IF(基本情報入力シート!W95="","",基本情報入力シート!W95)</f>
        <v/>
      </c>
      <c r="O61" s="352" t="str">
        <f>IF(基本情報入力シート!X95="","",基本情報入力シート!X95)</f>
        <v/>
      </c>
      <c r="P61" s="353" t="str">
        <f>IF(基本情報入力シート!Y95="","",基本情報入力シート!Y95)</f>
        <v/>
      </c>
      <c r="Q61" s="58"/>
      <c r="R61" s="309"/>
      <c r="S61" s="59"/>
      <c r="T61" s="310"/>
      <c r="U61" s="317"/>
      <c r="V61" s="316"/>
      <c r="W61" s="80"/>
    </row>
    <row r="62" spans="1:23" ht="27.75" customHeight="1">
      <c r="A62" s="349">
        <f t="shared" si="0"/>
        <v>44</v>
      </c>
      <c r="B62" s="785" t="str">
        <f>IF(基本情報入力シート!C96="","",基本情報入力シート!C96)</f>
        <v/>
      </c>
      <c r="C62" s="786"/>
      <c r="D62" s="786"/>
      <c r="E62" s="786"/>
      <c r="F62" s="786"/>
      <c r="G62" s="786"/>
      <c r="H62" s="786"/>
      <c r="I62" s="786"/>
      <c r="J62" s="786"/>
      <c r="K62" s="787"/>
      <c r="L62" s="350" t="str">
        <f>IF(基本情報入力シート!M96="","",基本情報入力シート!M96)</f>
        <v/>
      </c>
      <c r="M62" s="350" t="str">
        <f>IF(基本情報入力シート!R96="","",基本情報入力シート!R96)</f>
        <v/>
      </c>
      <c r="N62" s="351" t="str">
        <f>IF(基本情報入力シート!W96="","",基本情報入力シート!W96)</f>
        <v/>
      </c>
      <c r="O62" s="352" t="str">
        <f>IF(基本情報入力シート!X96="","",基本情報入力シート!X96)</f>
        <v/>
      </c>
      <c r="P62" s="353" t="str">
        <f>IF(基本情報入力シート!Y96="","",基本情報入力シート!Y96)</f>
        <v/>
      </c>
      <c r="Q62" s="58"/>
      <c r="R62" s="309"/>
      <c r="S62" s="59"/>
      <c r="T62" s="310"/>
      <c r="U62" s="317"/>
      <c r="V62" s="316"/>
      <c r="W62" s="80"/>
    </row>
    <row r="63" spans="1:23" ht="27.75" customHeight="1">
      <c r="A63" s="349">
        <f t="shared" si="0"/>
        <v>45</v>
      </c>
      <c r="B63" s="785" t="str">
        <f>IF(基本情報入力シート!C97="","",基本情報入力シート!C97)</f>
        <v/>
      </c>
      <c r="C63" s="786"/>
      <c r="D63" s="786"/>
      <c r="E63" s="786"/>
      <c r="F63" s="786"/>
      <c r="G63" s="786"/>
      <c r="H63" s="786"/>
      <c r="I63" s="786"/>
      <c r="J63" s="786"/>
      <c r="K63" s="787"/>
      <c r="L63" s="350" t="str">
        <f>IF(基本情報入力シート!M97="","",基本情報入力シート!M97)</f>
        <v/>
      </c>
      <c r="M63" s="350" t="str">
        <f>IF(基本情報入力シート!R97="","",基本情報入力シート!R97)</f>
        <v/>
      </c>
      <c r="N63" s="351" t="str">
        <f>IF(基本情報入力シート!W97="","",基本情報入力シート!W97)</f>
        <v/>
      </c>
      <c r="O63" s="352" t="str">
        <f>IF(基本情報入力シート!X97="","",基本情報入力シート!X97)</f>
        <v/>
      </c>
      <c r="P63" s="353" t="str">
        <f>IF(基本情報入力シート!Y97="","",基本情報入力シート!Y97)</f>
        <v/>
      </c>
      <c r="Q63" s="58"/>
      <c r="R63" s="309"/>
      <c r="S63" s="59"/>
      <c r="T63" s="310"/>
      <c r="U63" s="317"/>
      <c r="V63" s="316"/>
      <c r="W63" s="80"/>
    </row>
    <row r="64" spans="1:23" ht="27.75" customHeight="1">
      <c r="A64" s="349">
        <f t="shared" si="0"/>
        <v>46</v>
      </c>
      <c r="B64" s="785" t="str">
        <f>IF(基本情報入力シート!C98="","",基本情報入力シート!C98)</f>
        <v/>
      </c>
      <c r="C64" s="786"/>
      <c r="D64" s="786"/>
      <c r="E64" s="786"/>
      <c r="F64" s="786"/>
      <c r="G64" s="786"/>
      <c r="H64" s="786"/>
      <c r="I64" s="786"/>
      <c r="J64" s="786"/>
      <c r="K64" s="787"/>
      <c r="L64" s="350" t="str">
        <f>IF(基本情報入力シート!M98="","",基本情報入力シート!M98)</f>
        <v/>
      </c>
      <c r="M64" s="350" t="str">
        <f>IF(基本情報入力シート!R98="","",基本情報入力シート!R98)</f>
        <v/>
      </c>
      <c r="N64" s="351" t="str">
        <f>IF(基本情報入力シート!W98="","",基本情報入力シート!W98)</f>
        <v/>
      </c>
      <c r="O64" s="352" t="str">
        <f>IF(基本情報入力シート!X98="","",基本情報入力シート!X98)</f>
        <v/>
      </c>
      <c r="P64" s="353" t="str">
        <f>IF(基本情報入力シート!Y98="","",基本情報入力シート!Y98)</f>
        <v/>
      </c>
      <c r="Q64" s="58"/>
      <c r="R64" s="309"/>
      <c r="S64" s="59"/>
      <c r="T64" s="310"/>
      <c r="U64" s="317"/>
      <c r="V64" s="316"/>
      <c r="W64" s="80"/>
    </row>
    <row r="65" spans="1:23" ht="27.75" customHeight="1">
      <c r="A65" s="349">
        <f t="shared" si="0"/>
        <v>47</v>
      </c>
      <c r="B65" s="785" t="str">
        <f>IF(基本情報入力シート!C99="","",基本情報入力シート!C99)</f>
        <v/>
      </c>
      <c r="C65" s="786"/>
      <c r="D65" s="786"/>
      <c r="E65" s="786"/>
      <c r="F65" s="786"/>
      <c r="G65" s="786"/>
      <c r="H65" s="786"/>
      <c r="I65" s="786"/>
      <c r="J65" s="786"/>
      <c r="K65" s="787"/>
      <c r="L65" s="350" t="str">
        <f>IF(基本情報入力シート!M99="","",基本情報入力シート!M99)</f>
        <v/>
      </c>
      <c r="M65" s="350" t="str">
        <f>IF(基本情報入力シート!R99="","",基本情報入力シート!R99)</f>
        <v/>
      </c>
      <c r="N65" s="351" t="str">
        <f>IF(基本情報入力シート!W99="","",基本情報入力シート!W99)</f>
        <v/>
      </c>
      <c r="O65" s="352" t="str">
        <f>IF(基本情報入力シート!X99="","",基本情報入力シート!X99)</f>
        <v/>
      </c>
      <c r="P65" s="353" t="str">
        <f>IF(基本情報入力シート!Y99="","",基本情報入力シート!Y99)</f>
        <v/>
      </c>
      <c r="Q65" s="58"/>
      <c r="R65" s="309"/>
      <c r="S65" s="59"/>
      <c r="T65" s="310"/>
      <c r="U65" s="317"/>
      <c r="V65" s="316"/>
      <c r="W65" s="80"/>
    </row>
    <row r="66" spans="1:23" ht="27.75" customHeight="1">
      <c r="A66" s="349">
        <f t="shared" si="0"/>
        <v>48</v>
      </c>
      <c r="B66" s="785" t="str">
        <f>IF(基本情報入力シート!C100="","",基本情報入力シート!C100)</f>
        <v/>
      </c>
      <c r="C66" s="786"/>
      <c r="D66" s="786"/>
      <c r="E66" s="786"/>
      <c r="F66" s="786"/>
      <c r="G66" s="786"/>
      <c r="H66" s="786"/>
      <c r="I66" s="786"/>
      <c r="J66" s="786"/>
      <c r="K66" s="787"/>
      <c r="L66" s="350" t="str">
        <f>IF(基本情報入力シート!M100="","",基本情報入力シート!M100)</f>
        <v/>
      </c>
      <c r="M66" s="350" t="str">
        <f>IF(基本情報入力シート!R100="","",基本情報入力シート!R100)</f>
        <v/>
      </c>
      <c r="N66" s="351" t="str">
        <f>IF(基本情報入力シート!W100="","",基本情報入力シート!W100)</f>
        <v/>
      </c>
      <c r="O66" s="352" t="str">
        <f>IF(基本情報入力シート!X100="","",基本情報入力シート!X100)</f>
        <v/>
      </c>
      <c r="P66" s="353" t="str">
        <f>IF(基本情報入力シート!Y100="","",基本情報入力シート!Y100)</f>
        <v/>
      </c>
      <c r="Q66" s="58"/>
      <c r="R66" s="309"/>
      <c r="S66" s="59"/>
      <c r="T66" s="310"/>
      <c r="U66" s="317"/>
      <c r="V66" s="316"/>
      <c r="W66" s="80"/>
    </row>
    <row r="67" spans="1:23" ht="27.75" customHeight="1">
      <c r="A67" s="349">
        <f t="shared" si="0"/>
        <v>49</v>
      </c>
      <c r="B67" s="785" t="str">
        <f>IF(基本情報入力シート!C101="","",基本情報入力シート!C101)</f>
        <v/>
      </c>
      <c r="C67" s="786"/>
      <c r="D67" s="786"/>
      <c r="E67" s="786"/>
      <c r="F67" s="786"/>
      <c r="G67" s="786"/>
      <c r="H67" s="786"/>
      <c r="I67" s="786"/>
      <c r="J67" s="786"/>
      <c r="K67" s="787"/>
      <c r="L67" s="350" t="str">
        <f>IF(基本情報入力シート!M101="","",基本情報入力シート!M101)</f>
        <v/>
      </c>
      <c r="M67" s="350" t="str">
        <f>IF(基本情報入力シート!R101="","",基本情報入力シート!R101)</f>
        <v/>
      </c>
      <c r="N67" s="351" t="str">
        <f>IF(基本情報入力シート!W101="","",基本情報入力シート!W101)</f>
        <v/>
      </c>
      <c r="O67" s="352" t="str">
        <f>IF(基本情報入力シート!X101="","",基本情報入力シート!X101)</f>
        <v/>
      </c>
      <c r="P67" s="353" t="str">
        <f>IF(基本情報入力シート!Y101="","",基本情報入力シート!Y101)</f>
        <v/>
      </c>
      <c r="Q67" s="58"/>
      <c r="R67" s="309"/>
      <c r="S67" s="59"/>
      <c r="T67" s="310"/>
      <c r="U67" s="317"/>
      <c r="V67" s="316"/>
      <c r="W67" s="80"/>
    </row>
    <row r="68" spans="1:23" ht="27.75" customHeight="1">
      <c r="A68" s="349">
        <f t="shared" si="0"/>
        <v>50</v>
      </c>
      <c r="B68" s="785" t="str">
        <f>IF(基本情報入力シート!C102="","",基本情報入力シート!C102)</f>
        <v/>
      </c>
      <c r="C68" s="786"/>
      <c r="D68" s="786"/>
      <c r="E68" s="786"/>
      <c r="F68" s="786"/>
      <c r="G68" s="786"/>
      <c r="H68" s="786"/>
      <c r="I68" s="786"/>
      <c r="J68" s="786"/>
      <c r="K68" s="787"/>
      <c r="L68" s="350" t="str">
        <f>IF(基本情報入力シート!M102="","",基本情報入力シート!M102)</f>
        <v/>
      </c>
      <c r="M68" s="350" t="str">
        <f>IF(基本情報入力シート!R102="","",基本情報入力シート!R102)</f>
        <v/>
      </c>
      <c r="N68" s="351" t="str">
        <f>IF(基本情報入力シート!W102="","",基本情報入力シート!W102)</f>
        <v/>
      </c>
      <c r="O68" s="352" t="str">
        <f>IF(基本情報入力シート!X102="","",基本情報入力シート!X102)</f>
        <v/>
      </c>
      <c r="P68" s="353" t="str">
        <f>IF(基本情報入力シート!Y102="","",基本情報入力シート!Y102)</f>
        <v/>
      </c>
      <c r="Q68" s="58"/>
      <c r="R68" s="309"/>
      <c r="S68" s="59"/>
      <c r="T68" s="310"/>
      <c r="U68" s="317"/>
      <c r="V68" s="316"/>
      <c r="W68" s="80"/>
    </row>
    <row r="69" spans="1:23" ht="27.75" customHeight="1">
      <c r="A69" s="349">
        <f t="shared" si="0"/>
        <v>51</v>
      </c>
      <c r="B69" s="785" t="str">
        <f>IF(基本情報入力シート!C103="","",基本情報入力シート!C103)</f>
        <v/>
      </c>
      <c r="C69" s="786"/>
      <c r="D69" s="786"/>
      <c r="E69" s="786"/>
      <c r="F69" s="786"/>
      <c r="G69" s="786"/>
      <c r="H69" s="786"/>
      <c r="I69" s="786"/>
      <c r="J69" s="786"/>
      <c r="K69" s="787"/>
      <c r="L69" s="350" t="str">
        <f>IF(基本情報入力シート!M103="","",基本情報入力シート!M103)</f>
        <v/>
      </c>
      <c r="M69" s="350" t="str">
        <f>IF(基本情報入力シート!R103="","",基本情報入力シート!R103)</f>
        <v/>
      </c>
      <c r="N69" s="351" t="str">
        <f>IF(基本情報入力シート!W103="","",基本情報入力シート!W103)</f>
        <v/>
      </c>
      <c r="O69" s="352" t="str">
        <f>IF(基本情報入力シート!X103="","",基本情報入力シート!X103)</f>
        <v/>
      </c>
      <c r="P69" s="353" t="str">
        <f>IF(基本情報入力シート!Y103="","",基本情報入力シート!Y103)</f>
        <v/>
      </c>
      <c r="Q69" s="58"/>
      <c r="R69" s="309"/>
      <c r="S69" s="59"/>
      <c r="T69" s="310"/>
      <c r="U69" s="317"/>
      <c r="V69" s="316"/>
      <c r="W69" s="80"/>
    </row>
    <row r="70" spans="1:23" ht="27.75" customHeight="1">
      <c r="A70" s="349">
        <f t="shared" si="0"/>
        <v>52</v>
      </c>
      <c r="B70" s="785" t="str">
        <f>IF(基本情報入力シート!C104="","",基本情報入力シート!C104)</f>
        <v/>
      </c>
      <c r="C70" s="786"/>
      <c r="D70" s="786"/>
      <c r="E70" s="786"/>
      <c r="F70" s="786"/>
      <c r="G70" s="786"/>
      <c r="H70" s="786"/>
      <c r="I70" s="786"/>
      <c r="J70" s="786"/>
      <c r="K70" s="787"/>
      <c r="L70" s="350" t="str">
        <f>IF(基本情報入力シート!M104="","",基本情報入力シート!M104)</f>
        <v/>
      </c>
      <c r="M70" s="350" t="str">
        <f>IF(基本情報入力シート!R104="","",基本情報入力シート!R104)</f>
        <v/>
      </c>
      <c r="N70" s="351" t="str">
        <f>IF(基本情報入力シート!W104="","",基本情報入力シート!W104)</f>
        <v/>
      </c>
      <c r="O70" s="352" t="str">
        <f>IF(基本情報入力シート!X104="","",基本情報入力シート!X104)</f>
        <v/>
      </c>
      <c r="P70" s="353" t="str">
        <f>IF(基本情報入力シート!Y104="","",基本情報入力シート!Y104)</f>
        <v/>
      </c>
      <c r="Q70" s="58"/>
      <c r="R70" s="309"/>
      <c r="S70" s="59"/>
      <c r="T70" s="310"/>
      <c r="U70" s="317"/>
      <c r="V70" s="316"/>
      <c r="W70" s="80"/>
    </row>
    <row r="71" spans="1:23" ht="27.75" customHeight="1">
      <c r="A71" s="349">
        <f t="shared" si="0"/>
        <v>53</v>
      </c>
      <c r="B71" s="785" t="str">
        <f>IF(基本情報入力シート!C105="","",基本情報入力シート!C105)</f>
        <v/>
      </c>
      <c r="C71" s="786"/>
      <c r="D71" s="786"/>
      <c r="E71" s="786"/>
      <c r="F71" s="786"/>
      <c r="G71" s="786"/>
      <c r="H71" s="786"/>
      <c r="I71" s="786"/>
      <c r="J71" s="786"/>
      <c r="K71" s="787"/>
      <c r="L71" s="350" t="str">
        <f>IF(基本情報入力シート!M105="","",基本情報入力シート!M105)</f>
        <v/>
      </c>
      <c r="M71" s="350" t="str">
        <f>IF(基本情報入力シート!R105="","",基本情報入力シート!R105)</f>
        <v/>
      </c>
      <c r="N71" s="351" t="str">
        <f>IF(基本情報入力シート!W105="","",基本情報入力シート!W105)</f>
        <v/>
      </c>
      <c r="O71" s="352" t="str">
        <f>IF(基本情報入力シート!X105="","",基本情報入力シート!X105)</f>
        <v/>
      </c>
      <c r="P71" s="353" t="str">
        <f>IF(基本情報入力シート!Y105="","",基本情報入力シート!Y105)</f>
        <v/>
      </c>
      <c r="Q71" s="58"/>
      <c r="R71" s="309"/>
      <c r="S71" s="59"/>
      <c r="T71" s="310"/>
      <c r="U71" s="317"/>
      <c r="V71" s="316"/>
      <c r="W71" s="80"/>
    </row>
    <row r="72" spans="1:23" ht="27.75" customHeight="1">
      <c r="A72" s="349">
        <f t="shared" si="0"/>
        <v>54</v>
      </c>
      <c r="B72" s="785" t="str">
        <f>IF(基本情報入力シート!C106="","",基本情報入力シート!C106)</f>
        <v/>
      </c>
      <c r="C72" s="786"/>
      <c r="D72" s="786"/>
      <c r="E72" s="786"/>
      <c r="F72" s="786"/>
      <c r="G72" s="786"/>
      <c r="H72" s="786"/>
      <c r="I72" s="786"/>
      <c r="J72" s="786"/>
      <c r="K72" s="787"/>
      <c r="L72" s="350" t="str">
        <f>IF(基本情報入力シート!M106="","",基本情報入力シート!M106)</f>
        <v/>
      </c>
      <c r="M72" s="350" t="str">
        <f>IF(基本情報入力シート!R106="","",基本情報入力シート!R106)</f>
        <v/>
      </c>
      <c r="N72" s="351" t="str">
        <f>IF(基本情報入力シート!W106="","",基本情報入力シート!W106)</f>
        <v/>
      </c>
      <c r="O72" s="352" t="str">
        <f>IF(基本情報入力シート!X106="","",基本情報入力シート!X106)</f>
        <v/>
      </c>
      <c r="P72" s="353" t="str">
        <f>IF(基本情報入力シート!Y106="","",基本情報入力シート!Y106)</f>
        <v/>
      </c>
      <c r="Q72" s="58"/>
      <c r="R72" s="309"/>
      <c r="S72" s="59"/>
      <c r="T72" s="310"/>
      <c r="U72" s="317"/>
      <c r="V72" s="316"/>
      <c r="W72" s="80"/>
    </row>
    <row r="73" spans="1:23" ht="27.75" customHeight="1">
      <c r="A73" s="349">
        <f t="shared" si="0"/>
        <v>55</v>
      </c>
      <c r="B73" s="785" t="str">
        <f>IF(基本情報入力シート!C107="","",基本情報入力シート!C107)</f>
        <v/>
      </c>
      <c r="C73" s="786"/>
      <c r="D73" s="786"/>
      <c r="E73" s="786"/>
      <c r="F73" s="786"/>
      <c r="G73" s="786"/>
      <c r="H73" s="786"/>
      <c r="I73" s="786"/>
      <c r="J73" s="786"/>
      <c r="K73" s="787"/>
      <c r="L73" s="350" t="str">
        <f>IF(基本情報入力シート!M107="","",基本情報入力シート!M107)</f>
        <v/>
      </c>
      <c r="M73" s="350" t="str">
        <f>IF(基本情報入力シート!R107="","",基本情報入力シート!R107)</f>
        <v/>
      </c>
      <c r="N73" s="351" t="str">
        <f>IF(基本情報入力シート!W107="","",基本情報入力シート!W107)</f>
        <v/>
      </c>
      <c r="O73" s="352" t="str">
        <f>IF(基本情報入力シート!X107="","",基本情報入力シート!X107)</f>
        <v/>
      </c>
      <c r="P73" s="353" t="str">
        <f>IF(基本情報入力シート!Y107="","",基本情報入力シート!Y107)</f>
        <v/>
      </c>
      <c r="Q73" s="58"/>
      <c r="R73" s="309"/>
      <c r="S73" s="59"/>
      <c r="T73" s="310"/>
      <c r="U73" s="317"/>
      <c r="V73" s="316"/>
      <c r="W73" s="80"/>
    </row>
    <row r="74" spans="1:23" ht="27.75" customHeight="1">
      <c r="A74" s="349">
        <f t="shared" si="0"/>
        <v>56</v>
      </c>
      <c r="B74" s="785" t="str">
        <f>IF(基本情報入力シート!C108="","",基本情報入力シート!C108)</f>
        <v/>
      </c>
      <c r="C74" s="786"/>
      <c r="D74" s="786"/>
      <c r="E74" s="786"/>
      <c r="F74" s="786"/>
      <c r="G74" s="786"/>
      <c r="H74" s="786"/>
      <c r="I74" s="786"/>
      <c r="J74" s="786"/>
      <c r="K74" s="787"/>
      <c r="L74" s="350" t="str">
        <f>IF(基本情報入力シート!M108="","",基本情報入力シート!M108)</f>
        <v/>
      </c>
      <c r="M74" s="350" t="str">
        <f>IF(基本情報入力シート!R108="","",基本情報入力シート!R108)</f>
        <v/>
      </c>
      <c r="N74" s="351" t="str">
        <f>IF(基本情報入力シート!W108="","",基本情報入力シート!W108)</f>
        <v/>
      </c>
      <c r="O74" s="352" t="str">
        <f>IF(基本情報入力シート!X108="","",基本情報入力シート!X108)</f>
        <v/>
      </c>
      <c r="P74" s="353" t="str">
        <f>IF(基本情報入力シート!Y108="","",基本情報入力シート!Y108)</f>
        <v/>
      </c>
      <c r="Q74" s="58"/>
      <c r="R74" s="309"/>
      <c r="S74" s="59"/>
      <c r="T74" s="310"/>
      <c r="U74" s="317"/>
      <c r="V74" s="316"/>
      <c r="W74" s="80"/>
    </row>
    <row r="75" spans="1:23" ht="27.75" customHeight="1">
      <c r="A75" s="349">
        <f t="shared" si="0"/>
        <v>57</v>
      </c>
      <c r="B75" s="785" t="str">
        <f>IF(基本情報入力シート!C109="","",基本情報入力シート!C109)</f>
        <v/>
      </c>
      <c r="C75" s="786"/>
      <c r="D75" s="786"/>
      <c r="E75" s="786"/>
      <c r="F75" s="786"/>
      <c r="G75" s="786"/>
      <c r="H75" s="786"/>
      <c r="I75" s="786"/>
      <c r="J75" s="786"/>
      <c r="K75" s="787"/>
      <c r="L75" s="350" t="str">
        <f>IF(基本情報入力シート!M109="","",基本情報入力シート!M109)</f>
        <v/>
      </c>
      <c r="M75" s="350" t="str">
        <f>IF(基本情報入力シート!R109="","",基本情報入力シート!R109)</f>
        <v/>
      </c>
      <c r="N75" s="351" t="str">
        <f>IF(基本情報入力シート!W109="","",基本情報入力シート!W109)</f>
        <v/>
      </c>
      <c r="O75" s="352" t="str">
        <f>IF(基本情報入力シート!X109="","",基本情報入力シート!X109)</f>
        <v/>
      </c>
      <c r="P75" s="353" t="str">
        <f>IF(基本情報入力シート!Y109="","",基本情報入力シート!Y109)</f>
        <v/>
      </c>
      <c r="Q75" s="58"/>
      <c r="R75" s="309"/>
      <c r="S75" s="59"/>
      <c r="T75" s="310"/>
      <c r="U75" s="317"/>
      <c r="V75" s="316"/>
      <c r="W75" s="80"/>
    </row>
    <row r="76" spans="1:23" ht="27.75" customHeight="1">
      <c r="A76" s="349">
        <f t="shared" si="0"/>
        <v>58</v>
      </c>
      <c r="B76" s="785" t="str">
        <f>IF(基本情報入力シート!C110="","",基本情報入力シート!C110)</f>
        <v/>
      </c>
      <c r="C76" s="786"/>
      <c r="D76" s="786"/>
      <c r="E76" s="786"/>
      <c r="F76" s="786"/>
      <c r="G76" s="786"/>
      <c r="H76" s="786"/>
      <c r="I76" s="786"/>
      <c r="J76" s="786"/>
      <c r="K76" s="787"/>
      <c r="L76" s="350" t="str">
        <f>IF(基本情報入力シート!M110="","",基本情報入力シート!M110)</f>
        <v/>
      </c>
      <c r="M76" s="350" t="str">
        <f>IF(基本情報入力シート!R110="","",基本情報入力シート!R110)</f>
        <v/>
      </c>
      <c r="N76" s="351" t="str">
        <f>IF(基本情報入力シート!W110="","",基本情報入力シート!W110)</f>
        <v/>
      </c>
      <c r="O76" s="352" t="str">
        <f>IF(基本情報入力シート!X110="","",基本情報入力シート!X110)</f>
        <v/>
      </c>
      <c r="P76" s="353" t="str">
        <f>IF(基本情報入力シート!Y110="","",基本情報入力シート!Y110)</f>
        <v/>
      </c>
      <c r="Q76" s="58"/>
      <c r="R76" s="309"/>
      <c r="S76" s="59"/>
      <c r="T76" s="310"/>
      <c r="U76" s="317"/>
      <c r="V76" s="316"/>
      <c r="W76" s="80"/>
    </row>
    <row r="77" spans="1:23" ht="27.75" customHeight="1">
      <c r="A77" s="349">
        <f t="shared" si="0"/>
        <v>59</v>
      </c>
      <c r="B77" s="785" t="str">
        <f>IF(基本情報入力シート!C111="","",基本情報入力シート!C111)</f>
        <v/>
      </c>
      <c r="C77" s="786"/>
      <c r="D77" s="786"/>
      <c r="E77" s="786"/>
      <c r="F77" s="786"/>
      <c r="G77" s="786"/>
      <c r="H77" s="786"/>
      <c r="I77" s="786"/>
      <c r="J77" s="786"/>
      <c r="K77" s="787"/>
      <c r="L77" s="350" t="str">
        <f>IF(基本情報入力シート!M111="","",基本情報入力シート!M111)</f>
        <v/>
      </c>
      <c r="M77" s="350" t="str">
        <f>IF(基本情報入力シート!R111="","",基本情報入力シート!R111)</f>
        <v/>
      </c>
      <c r="N77" s="351" t="str">
        <f>IF(基本情報入力シート!W111="","",基本情報入力シート!W111)</f>
        <v/>
      </c>
      <c r="O77" s="352" t="str">
        <f>IF(基本情報入力シート!X111="","",基本情報入力シート!X111)</f>
        <v/>
      </c>
      <c r="P77" s="353" t="str">
        <f>IF(基本情報入力シート!Y111="","",基本情報入力シート!Y111)</f>
        <v/>
      </c>
      <c r="Q77" s="58"/>
      <c r="R77" s="309"/>
      <c r="S77" s="59"/>
      <c r="T77" s="310"/>
      <c r="U77" s="317"/>
      <c r="V77" s="316"/>
      <c r="W77" s="80"/>
    </row>
    <row r="78" spans="1:23" ht="27.75" customHeight="1">
      <c r="A78" s="349">
        <f t="shared" si="0"/>
        <v>60</v>
      </c>
      <c r="B78" s="785" t="str">
        <f>IF(基本情報入力シート!C112="","",基本情報入力シート!C112)</f>
        <v/>
      </c>
      <c r="C78" s="786"/>
      <c r="D78" s="786"/>
      <c r="E78" s="786"/>
      <c r="F78" s="786"/>
      <c r="G78" s="786"/>
      <c r="H78" s="786"/>
      <c r="I78" s="786"/>
      <c r="J78" s="786"/>
      <c r="K78" s="787"/>
      <c r="L78" s="350" t="str">
        <f>IF(基本情報入力シート!M112="","",基本情報入力シート!M112)</f>
        <v/>
      </c>
      <c r="M78" s="350" t="str">
        <f>IF(基本情報入力シート!R112="","",基本情報入力シート!R112)</f>
        <v/>
      </c>
      <c r="N78" s="351" t="str">
        <f>IF(基本情報入力シート!W112="","",基本情報入力シート!W112)</f>
        <v/>
      </c>
      <c r="O78" s="352" t="str">
        <f>IF(基本情報入力シート!X112="","",基本情報入力シート!X112)</f>
        <v/>
      </c>
      <c r="P78" s="353" t="str">
        <f>IF(基本情報入力シート!Y112="","",基本情報入力シート!Y112)</f>
        <v/>
      </c>
      <c r="Q78" s="58"/>
      <c r="R78" s="309"/>
      <c r="S78" s="59"/>
      <c r="T78" s="310"/>
      <c r="U78" s="317"/>
      <c r="V78" s="316"/>
      <c r="W78" s="80"/>
    </row>
    <row r="79" spans="1:23" ht="27.75" customHeight="1">
      <c r="A79" s="349">
        <f t="shared" si="0"/>
        <v>61</v>
      </c>
      <c r="B79" s="785" t="str">
        <f>IF(基本情報入力シート!C113="","",基本情報入力シート!C113)</f>
        <v/>
      </c>
      <c r="C79" s="786"/>
      <c r="D79" s="786"/>
      <c r="E79" s="786"/>
      <c r="F79" s="786"/>
      <c r="G79" s="786"/>
      <c r="H79" s="786"/>
      <c r="I79" s="786"/>
      <c r="J79" s="786"/>
      <c r="K79" s="787"/>
      <c r="L79" s="350" t="str">
        <f>IF(基本情報入力シート!M113="","",基本情報入力シート!M113)</f>
        <v/>
      </c>
      <c r="M79" s="350" t="str">
        <f>IF(基本情報入力シート!R113="","",基本情報入力シート!R113)</f>
        <v/>
      </c>
      <c r="N79" s="351" t="str">
        <f>IF(基本情報入力シート!W113="","",基本情報入力シート!W113)</f>
        <v/>
      </c>
      <c r="O79" s="352" t="str">
        <f>IF(基本情報入力シート!X113="","",基本情報入力シート!X113)</f>
        <v/>
      </c>
      <c r="P79" s="353" t="str">
        <f>IF(基本情報入力シート!Y113="","",基本情報入力シート!Y113)</f>
        <v/>
      </c>
      <c r="Q79" s="58"/>
      <c r="R79" s="309"/>
      <c r="S79" s="59"/>
      <c r="T79" s="310"/>
      <c r="U79" s="317"/>
      <c r="V79" s="316"/>
      <c r="W79" s="80"/>
    </row>
    <row r="80" spans="1:23" ht="27.75" customHeight="1">
      <c r="A80" s="349">
        <f t="shared" si="0"/>
        <v>62</v>
      </c>
      <c r="B80" s="785" t="str">
        <f>IF(基本情報入力シート!C114="","",基本情報入力シート!C114)</f>
        <v/>
      </c>
      <c r="C80" s="786"/>
      <c r="D80" s="786"/>
      <c r="E80" s="786"/>
      <c r="F80" s="786"/>
      <c r="G80" s="786"/>
      <c r="H80" s="786"/>
      <c r="I80" s="786"/>
      <c r="J80" s="786"/>
      <c r="K80" s="787"/>
      <c r="L80" s="350" t="str">
        <f>IF(基本情報入力シート!M114="","",基本情報入力シート!M114)</f>
        <v/>
      </c>
      <c r="M80" s="350" t="str">
        <f>IF(基本情報入力シート!R114="","",基本情報入力シート!R114)</f>
        <v/>
      </c>
      <c r="N80" s="351" t="str">
        <f>IF(基本情報入力シート!W114="","",基本情報入力シート!W114)</f>
        <v/>
      </c>
      <c r="O80" s="352" t="str">
        <f>IF(基本情報入力シート!X114="","",基本情報入力シート!X114)</f>
        <v/>
      </c>
      <c r="P80" s="353" t="str">
        <f>IF(基本情報入力シート!Y114="","",基本情報入力シート!Y114)</f>
        <v/>
      </c>
      <c r="Q80" s="58"/>
      <c r="R80" s="309"/>
      <c r="S80" s="59"/>
      <c r="T80" s="310"/>
      <c r="U80" s="317"/>
      <c r="V80" s="316"/>
      <c r="W80" s="80"/>
    </row>
    <row r="81" spans="1:23" ht="27.75" customHeight="1">
      <c r="A81" s="349">
        <f t="shared" si="0"/>
        <v>63</v>
      </c>
      <c r="B81" s="785" t="str">
        <f>IF(基本情報入力シート!C115="","",基本情報入力シート!C115)</f>
        <v/>
      </c>
      <c r="C81" s="786"/>
      <c r="D81" s="786"/>
      <c r="E81" s="786"/>
      <c r="F81" s="786"/>
      <c r="G81" s="786"/>
      <c r="H81" s="786"/>
      <c r="I81" s="786"/>
      <c r="J81" s="786"/>
      <c r="K81" s="787"/>
      <c r="L81" s="350" t="str">
        <f>IF(基本情報入力シート!M115="","",基本情報入力シート!M115)</f>
        <v/>
      </c>
      <c r="M81" s="350" t="str">
        <f>IF(基本情報入力シート!R115="","",基本情報入力シート!R115)</f>
        <v/>
      </c>
      <c r="N81" s="351" t="str">
        <f>IF(基本情報入力シート!W115="","",基本情報入力シート!W115)</f>
        <v/>
      </c>
      <c r="O81" s="352" t="str">
        <f>IF(基本情報入力シート!X115="","",基本情報入力シート!X115)</f>
        <v/>
      </c>
      <c r="P81" s="353" t="str">
        <f>IF(基本情報入力シート!Y115="","",基本情報入力シート!Y115)</f>
        <v/>
      </c>
      <c r="Q81" s="58"/>
      <c r="R81" s="309"/>
      <c r="S81" s="59"/>
      <c r="T81" s="310"/>
      <c r="U81" s="317"/>
      <c r="V81" s="316"/>
      <c r="W81" s="80"/>
    </row>
    <row r="82" spans="1:23" ht="27.75" customHeight="1">
      <c r="A82" s="349">
        <f t="shared" si="0"/>
        <v>64</v>
      </c>
      <c r="B82" s="785" t="str">
        <f>IF(基本情報入力シート!C116="","",基本情報入力シート!C116)</f>
        <v/>
      </c>
      <c r="C82" s="786"/>
      <c r="D82" s="786"/>
      <c r="E82" s="786"/>
      <c r="F82" s="786"/>
      <c r="G82" s="786"/>
      <c r="H82" s="786"/>
      <c r="I82" s="786"/>
      <c r="J82" s="786"/>
      <c r="K82" s="787"/>
      <c r="L82" s="350" t="str">
        <f>IF(基本情報入力シート!M116="","",基本情報入力シート!M116)</f>
        <v/>
      </c>
      <c r="M82" s="350" t="str">
        <f>IF(基本情報入力シート!R116="","",基本情報入力シート!R116)</f>
        <v/>
      </c>
      <c r="N82" s="351" t="str">
        <f>IF(基本情報入力シート!W116="","",基本情報入力シート!W116)</f>
        <v/>
      </c>
      <c r="O82" s="352" t="str">
        <f>IF(基本情報入力シート!X116="","",基本情報入力シート!X116)</f>
        <v/>
      </c>
      <c r="P82" s="353" t="str">
        <f>IF(基本情報入力シート!Y116="","",基本情報入力シート!Y116)</f>
        <v/>
      </c>
      <c r="Q82" s="58"/>
      <c r="R82" s="309"/>
      <c r="S82" s="59"/>
      <c r="T82" s="310"/>
      <c r="U82" s="317"/>
      <c r="V82" s="316"/>
      <c r="W82" s="80"/>
    </row>
    <row r="83" spans="1:23" ht="27.75" customHeight="1">
      <c r="A83" s="349">
        <f t="shared" si="0"/>
        <v>65</v>
      </c>
      <c r="B83" s="785" t="str">
        <f>IF(基本情報入力シート!C117="","",基本情報入力シート!C117)</f>
        <v/>
      </c>
      <c r="C83" s="786"/>
      <c r="D83" s="786"/>
      <c r="E83" s="786"/>
      <c r="F83" s="786"/>
      <c r="G83" s="786"/>
      <c r="H83" s="786"/>
      <c r="I83" s="786"/>
      <c r="J83" s="786"/>
      <c r="K83" s="787"/>
      <c r="L83" s="350" t="str">
        <f>IF(基本情報入力シート!M117="","",基本情報入力シート!M117)</f>
        <v/>
      </c>
      <c r="M83" s="350" t="str">
        <f>IF(基本情報入力シート!R117="","",基本情報入力シート!R117)</f>
        <v/>
      </c>
      <c r="N83" s="351" t="str">
        <f>IF(基本情報入力シート!W117="","",基本情報入力シート!W117)</f>
        <v/>
      </c>
      <c r="O83" s="352" t="str">
        <f>IF(基本情報入力シート!X117="","",基本情報入力シート!X117)</f>
        <v/>
      </c>
      <c r="P83" s="353" t="str">
        <f>IF(基本情報入力シート!Y117="","",基本情報入力シート!Y117)</f>
        <v/>
      </c>
      <c r="Q83" s="58"/>
      <c r="R83" s="309"/>
      <c r="S83" s="59"/>
      <c r="T83" s="310"/>
      <c r="U83" s="317"/>
      <c r="V83" s="316"/>
      <c r="W83" s="80"/>
    </row>
    <row r="84" spans="1:23" ht="27.75" customHeight="1">
      <c r="A84" s="349">
        <f t="shared" si="0"/>
        <v>66</v>
      </c>
      <c r="B84" s="785" t="str">
        <f>IF(基本情報入力シート!C118="","",基本情報入力シート!C118)</f>
        <v/>
      </c>
      <c r="C84" s="786"/>
      <c r="D84" s="786"/>
      <c r="E84" s="786"/>
      <c r="F84" s="786"/>
      <c r="G84" s="786"/>
      <c r="H84" s="786"/>
      <c r="I84" s="786"/>
      <c r="J84" s="786"/>
      <c r="K84" s="787"/>
      <c r="L84" s="350" t="str">
        <f>IF(基本情報入力シート!M118="","",基本情報入力シート!M118)</f>
        <v/>
      </c>
      <c r="M84" s="350" t="str">
        <f>IF(基本情報入力シート!R118="","",基本情報入力シート!R118)</f>
        <v/>
      </c>
      <c r="N84" s="351" t="str">
        <f>IF(基本情報入力シート!W118="","",基本情報入力シート!W118)</f>
        <v/>
      </c>
      <c r="O84" s="352" t="str">
        <f>IF(基本情報入力シート!X118="","",基本情報入力シート!X118)</f>
        <v/>
      </c>
      <c r="P84" s="353" t="str">
        <f>IF(基本情報入力シート!Y118="","",基本情報入力シート!Y118)</f>
        <v/>
      </c>
      <c r="Q84" s="58"/>
      <c r="R84" s="309"/>
      <c r="S84" s="59"/>
      <c r="T84" s="310"/>
      <c r="U84" s="317"/>
      <c r="V84" s="316"/>
      <c r="W84" s="80"/>
    </row>
    <row r="85" spans="1:23" ht="27.75" customHeight="1">
      <c r="A85" s="349">
        <f t="shared" si="0"/>
        <v>67</v>
      </c>
      <c r="B85" s="785" t="str">
        <f>IF(基本情報入力シート!C119="","",基本情報入力シート!C119)</f>
        <v/>
      </c>
      <c r="C85" s="786"/>
      <c r="D85" s="786"/>
      <c r="E85" s="786"/>
      <c r="F85" s="786"/>
      <c r="G85" s="786"/>
      <c r="H85" s="786"/>
      <c r="I85" s="786"/>
      <c r="J85" s="786"/>
      <c r="K85" s="787"/>
      <c r="L85" s="350" t="str">
        <f>IF(基本情報入力シート!M119="","",基本情報入力シート!M119)</f>
        <v/>
      </c>
      <c r="M85" s="350" t="str">
        <f>IF(基本情報入力シート!R119="","",基本情報入力シート!R119)</f>
        <v/>
      </c>
      <c r="N85" s="351" t="str">
        <f>IF(基本情報入力シート!W119="","",基本情報入力シート!W119)</f>
        <v/>
      </c>
      <c r="O85" s="352" t="str">
        <f>IF(基本情報入力シート!X119="","",基本情報入力シート!X119)</f>
        <v/>
      </c>
      <c r="P85" s="353" t="str">
        <f>IF(基本情報入力シート!Y119="","",基本情報入力シート!Y119)</f>
        <v/>
      </c>
      <c r="Q85" s="58"/>
      <c r="R85" s="309"/>
      <c r="S85" s="59"/>
      <c r="T85" s="310"/>
      <c r="U85" s="317"/>
      <c r="V85" s="316"/>
      <c r="W85" s="80"/>
    </row>
    <row r="86" spans="1:23" ht="27.75" customHeight="1">
      <c r="A86" s="349">
        <f t="shared" si="0"/>
        <v>68</v>
      </c>
      <c r="B86" s="785" t="str">
        <f>IF(基本情報入力シート!C120="","",基本情報入力シート!C120)</f>
        <v/>
      </c>
      <c r="C86" s="786"/>
      <c r="D86" s="786"/>
      <c r="E86" s="786"/>
      <c r="F86" s="786"/>
      <c r="G86" s="786"/>
      <c r="H86" s="786"/>
      <c r="I86" s="786"/>
      <c r="J86" s="786"/>
      <c r="K86" s="787"/>
      <c r="L86" s="350" t="str">
        <f>IF(基本情報入力シート!M120="","",基本情報入力シート!M120)</f>
        <v/>
      </c>
      <c r="M86" s="350" t="str">
        <f>IF(基本情報入力シート!R120="","",基本情報入力シート!R120)</f>
        <v/>
      </c>
      <c r="N86" s="351" t="str">
        <f>IF(基本情報入力シート!W120="","",基本情報入力シート!W120)</f>
        <v/>
      </c>
      <c r="O86" s="352" t="str">
        <f>IF(基本情報入力シート!X120="","",基本情報入力シート!X120)</f>
        <v/>
      </c>
      <c r="P86" s="353" t="str">
        <f>IF(基本情報入力シート!Y120="","",基本情報入力シート!Y120)</f>
        <v/>
      </c>
      <c r="Q86" s="58"/>
      <c r="R86" s="309"/>
      <c r="S86" s="59"/>
      <c r="T86" s="310"/>
      <c r="U86" s="317"/>
      <c r="V86" s="316"/>
      <c r="W86" s="80"/>
    </row>
    <row r="87" spans="1:23" ht="27.75" customHeight="1">
      <c r="A87" s="349">
        <f t="shared" si="0"/>
        <v>69</v>
      </c>
      <c r="B87" s="785" t="str">
        <f>IF(基本情報入力シート!C121="","",基本情報入力シート!C121)</f>
        <v/>
      </c>
      <c r="C87" s="786"/>
      <c r="D87" s="786"/>
      <c r="E87" s="786"/>
      <c r="F87" s="786"/>
      <c r="G87" s="786"/>
      <c r="H87" s="786"/>
      <c r="I87" s="786"/>
      <c r="J87" s="786"/>
      <c r="K87" s="787"/>
      <c r="L87" s="350" t="str">
        <f>IF(基本情報入力シート!M121="","",基本情報入力シート!M121)</f>
        <v/>
      </c>
      <c r="M87" s="350" t="str">
        <f>IF(基本情報入力シート!R121="","",基本情報入力シート!R121)</f>
        <v/>
      </c>
      <c r="N87" s="351" t="str">
        <f>IF(基本情報入力シート!W121="","",基本情報入力シート!W121)</f>
        <v/>
      </c>
      <c r="O87" s="352" t="str">
        <f>IF(基本情報入力シート!X121="","",基本情報入力シート!X121)</f>
        <v/>
      </c>
      <c r="P87" s="353" t="str">
        <f>IF(基本情報入力シート!Y121="","",基本情報入力シート!Y121)</f>
        <v/>
      </c>
      <c r="Q87" s="58"/>
      <c r="R87" s="309"/>
      <c r="S87" s="59"/>
      <c r="T87" s="310"/>
      <c r="U87" s="317"/>
      <c r="V87" s="316"/>
      <c r="W87" s="80"/>
    </row>
    <row r="88" spans="1:23" ht="27.75" customHeight="1">
      <c r="A88" s="349">
        <f t="shared" si="0"/>
        <v>70</v>
      </c>
      <c r="B88" s="785" t="str">
        <f>IF(基本情報入力シート!C122="","",基本情報入力シート!C122)</f>
        <v/>
      </c>
      <c r="C88" s="786"/>
      <c r="D88" s="786"/>
      <c r="E88" s="786"/>
      <c r="F88" s="786"/>
      <c r="G88" s="786"/>
      <c r="H88" s="786"/>
      <c r="I88" s="786"/>
      <c r="J88" s="786"/>
      <c r="K88" s="787"/>
      <c r="L88" s="350" t="str">
        <f>IF(基本情報入力シート!M122="","",基本情報入力シート!M122)</f>
        <v/>
      </c>
      <c r="M88" s="350" t="str">
        <f>IF(基本情報入力シート!R122="","",基本情報入力シート!R122)</f>
        <v/>
      </c>
      <c r="N88" s="351" t="str">
        <f>IF(基本情報入力シート!W122="","",基本情報入力シート!W122)</f>
        <v/>
      </c>
      <c r="O88" s="352" t="str">
        <f>IF(基本情報入力シート!X122="","",基本情報入力シート!X122)</f>
        <v/>
      </c>
      <c r="P88" s="353" t="str">
        <f>IF(基本情報入力シート!Y122="","",基本情報入力シート!Y122)</f>
        <v/>
      </c>
      <c r="Q88" s="58"/>
      <c r="R88" s="309"/>
      <c r="S88" s="59"/>
      <c r="T88" s="310"/>
      <c r="U88" s="317"/>
      <c r="V88" s="316"/>
      <c r="W88" s="80"/>
    </row>
    <row r="89" spans="1:23" ht="27.75" customHeight="1">
      <c r="A89" s="349">
        <f t="shared" si="0"/>
        <v>71</v>
      </c>
      <c r="B89" s="785" t="str">
        <f>IF(基本情報入力シート!C123="","",基本情報入力シート!C123)</f>
        <v/>
      </c>
      <c r="C89" s="786"/>
      <c r="D89" s="786"/>
      <c r="E89" s="786"/>
      <c r="F89" s="786"/>
      <c r="G89" s="786"/>
      <c r="H89" s="786"/>
      <c r="I89" s="786"/>
      <c r="J89" s="786"/>
      <c r="K89" s="787"/>
      <c r="L89" s="350" t="str">
        <f>IF(基本情報入力シート!M123="","",基本情報入力シート!M123)</f>
        <v/>
      </c>
      <c r="M89" s="350" t="str">
        <f>IF(基本情報入力シート!R123="","",基本情報入力シート!R123)</f>
        <v/>
      </c>
      <c r="N89" s="351" t="str">
        <f>IF(基本情報入力シート!W123="","",基本情報入力シート!W123)</f>
        <v/>
      </c>
      <c r="O89" s="352" t="str">
        <f>IF(基本情報入力シート!X123="","",基本情報入力シート!X123)</f>
        <v/>
      </c>
      <c r="P89" s="353" t="str">
        <f>IF(基本情報入力シート!Y123="","",基本情報入力シート!Y123)</f>
        <v/>
      </c>
      <c r="Q89" s="58"/>
      <c r="R89" s="309"/>
      <c r="S89" s="59"/>
      <c r="T89" s="310"/>
      <c r="U89" s="317"/>
      <c r="V89" s="316"/>
      <c r="W89" s="80"/>
    </row>
    <row r="90" spans="1:23" ht="27.75" customHeight="1">
      <c r="A90" s="349">
        <f t="shared" si="0"/>
        <v>72</v>
      </c>
      <c r="B90" s="785" t="str">
        <f>IF(基本情報入力シート!C124="","",基本情報入力シート!C124)</f>
        <v/>
      </c>
      <c r="C90" s="786"/>
      <c r="D90" s="786"/>
      <c r="E90" s="786"/>
      <c r="F90" s="786"/>
      <c r="G90" s="786"/>
      <c r="H90" s="786"/>
      <c r="I90" s="786"/>
      <c r="J90" s="786"/>
      <c r="K90" s="787"/>
      <c r="L90" s="350" t="str">
        <f>IF(基本情報入力シート!M124="","",基本情報入力シート!M124)</f>
        <v/>
      </c>
      <c r="M90" s="350" t="str">
        <f>IF(基本情報入力シート!R124="","",基本情報入力シート!R124)</f>
        <v/>
      </c>
      <c r="N90" s="351" t="str">
        <f>IF(基本情報入力シート!W124="","",基本情報入力シート!W124)</f>
        <v/>
      </c>
      <c r="O90" s="352" t="str">
        <f>IF(基本情報入力シート!X124="","",基本情報入力シート!X124)</f>
        <v/>
      </c>
      <c r="P90" s="353" t="str">
        <f>IF(基本情報入力シート!Y124="","",基本情報入力シート!Y124)</f>
        <v/>
      </c>
      <c r="Q90" s="58"/>
      <c r="R90" s="309"/>
      <c r="S90" s="59"/>
      <c r="T90" s="310"/>
      <c r="U90" s="317"/>
      <c r="V90" s="316"/>
      <c r="W90" s="80"/>
    </row>
    <row r="91" spans="1:23" ht="27.75" customHeight="1">
      <c r="A91" s="349">
        <f t="shared" si="0"/>
        <v>73</v>
      </c>
      <c r="B91" s="785" t="str">
        <f>IF(基本情報入力シート!C125="","",基本情報入力シート!C125)</f>
        <v/>
      </c>
      <c r="C91" s="786"/>
      <c r="D91" s="786"/>
      <c r="E91" s="786"/>
      <c r="F91" s="786"/>
      <c r="G91" s="786"/>
      <c r="H91" s="786"/>
      <c r="I91" s="786"/>
      <c r="J91" s="786"/>
      <c r="K91" s="787"/>
      <c r="L91" s="350" t="str">
        <f>IF(基本情報入力シート!M125="","",基本情報入力シート!M125)</f>
        <v/>
      </c>
      <c r="M91" s="350" t="str">
        <f>IF(基本情報入力シート!R125="","",基本情報入力シート!R125)</f>
        <v/>
      </c>
      <c r="N91" s="351" t="str">
        <f>IF(基本情報入力シート!W125="","",基本情報入力シート!W125)</f>
        <v/>
      </c>
      <c r="O91" s="352" t="str">
        <f>IF(基本情報入力シート!X125="","",基本情報入力シート!X125)</f>
        <v/>
      </c>
      <c r="P91" s="353" t="str">
        <f>IF(基本情報入力シート!Y125="","",基本情報入力シート!Y125)</f>
        <v/>
      </c>
      <c r="Q91" s="58"/>
      <c r="R91" s="309"/>
      <c r="S91" s="59"/>
      <c r="T91" s="310"/>
      <c r="U91" s="317"/>
      <c r="V91" s="316"/>
      <c r="W91" s="80"/>
    </row>
    <row r="92" spans="1:23" ht="27.75" customHeight="1">
      <c r="A92" s="349">
        <f t="shared" si="0"/>
        <v>74</v>
      </c>
      <c r="B92" s="785" t="str">
        <f>IF(基本情報入力シート!C126="","",基本情報入力シート!C126)</f>
        <v/>
      </c>
      <c r="C92" s="786"/>
      <c r="D92" s="786"/>
      <c r="E92" s="786"/>
      <c r="F92" s="786"/>
      <c r="G92" s="786"/>
      <c r="H92" s="786"/>
      <c r="I92" s="786"/>
      <c r="J92" s="786"/>
      <c r="K92" s="787"/>
      <c r="L92" s="350" t="str">
        <f>IF(基本情報入力シート!M126="","",基本情報入力シート!M126)</f>
        <v/>
      </c>
      <c r="M92" s="350" t="str">
        <f>IF(基本情報入力シート!R126="","",基本情報入力シート!R126)</f>
        <v/>
      </c>
      <c r="N92" s="351" t="str">
        <f>IF(基本情報入力シート!W126="","",基本情報入力シート!W126)</f>
        <v/>
      </c>
      <c r="O92" s="352" t="str">
        <f>IF(基本情報入力シート!X126="","",基本情報入力シート!X126)</f>
        <v/>
      </c>
      <c r="P92" s="353" t="str">
        <f>IF(基本情報入力シート!Y126="","",基本情報入力シート!Y126)</f>
        <v/>
      </c>
      <c r="Q92" s="58"/>
      <c r="R92" s="309"/>
      <c r="S92" s="59"/>
      <c r="T92" s="310"/>
      <c r="U92" s="317"/>
      <c r="V92" s="316"/>
      <c r="W92" s="80"/>
    </row>
    <row r="93" spans="1:23" ht="27.75" customHeight="1">
      <c r="A93" s="349">
        <f t="shared" si="0"/>
        <v>75</v>
      </c>
      <c r="B93" s="785" t="str">
        <f>IF(基本情報入力シート!C127="","",基本情報入力シート!C127)</f>
        <v/>
      </c>
      <c r="C93" s="786"/>
      <c r="D93" s="786"/>
      <c r="E93" s="786"/>
      <c r="F93" s="786"/>
      <c r="G93" s="786"/>
      <c r="H93" s="786"/>
      <c r="I93" s="786"/>
      <c r="J93" s="786"/>
      <c r="K93" s="787"/>
      <c r="L93" s="350" t="str">
        <f>IF(基本情報入力シート!M127="","",基本情報入力シート!M127)</f>
        <v/>
      </c>
      <c r="M93" s="350" t="str">
        <f>IF(基本情報入力シート!R127="","",基本情報入力シート!R127)</f>
        <v/>
      </c>
      <c r="N93" s="351" t="str">
        <f>IF(基本情報入力シート!W127="","",基本情報入力シート!W127)</f>
        <v/>
      </c>
      <c r="O93" s="352" t="str">
        <f>IF(基本情報入力シート!X127="","",基本情報入力シート!X127)</f>
        <v/>
      </c>
      <c r="P93" s="353" t="str">
        <f>IF(基本情報入力シート!Y127="","",基本情報入力シート!Y127)</f>
        <v/>
      </c>
      <c r="Q93" s="58"/>
      <c r="R93" s="309"/>
      <c r="S93" s="59"/>
      <c r="T93" s="310"/>
      <c r="U93" s="317"/>
      <c r="V93" s="316"/>
      <c r="W93" s="80"/>
    </row>
    <row r="94" spans="1:23" ht="27.75" customHeight="1">
      <c r="A94" s="349">
        <f t="shared" si="0"/>
        <v>76</v>
      </c>
      <c r="B94" s="785" t="str">
        <f>IF(基本情報入力シート!C128="","",基本情報入力シート!C128)</f>
        <v/>
      </c>
      <c r="C94" s="786"/>
      <c r="D94" s="786"/>
      <c r="E94" s="786"/>
      <c r="F94" s="786"/>
      <c r="G94" s="786"/>
      <c r="H94" s="786"/>
      <c r="I94" s="786"/>
      <c r="J94" s="786"/>
      <c r="K94" s="787"/>
      <c r="L94" s="350" t="str">
        <f>IF(基本情報入力シート!M128="","",基本情報入力シート!M128)</f>
        <v/>
      </c>
      <c r="M94" s="350" t="str">
        <f>IF(基本情報入力シート!R128="","",基本情報入力シート!R128)</f>
        <v/>
      </c>
      <c r="N94" s="351" t="str">
        <f>IF(基本情報入力シート!W128="","",基本情報入力シート!W128)</f>
        <v/>
      </c>
      <c r="O94" s="352" t="str">
        <f>IF(基本情報入力シート!X128="","",基本情報入力シート!X128)</f>
        <v/>
      </c>
      <c r="P94" s="353" t="str">
        <f>IF(基本情報入力シート!Y128="","",基本情報入力シート!Y128)</f>
        <v/>
      </c>
      <c r="Q94" s="58"/>
      <c r="R94" s="309"/>
      <c r="S94" s="59"/>
      <c r="T94" s="310"/>
      <c r="U94" s="317"/>
      <c r="V94" s="316"/>
      <c r="W94" s="80"/>
    </row>
    <row r="95" spans="1:23" ht="27.75" customHeight="1">
      <c r="A95" s="349">
        <f t="shared" si="0"/>
        <v>77</v>
      </c>
      <c r="B95" s="785" t="str">
        <f>IF(基本情報入力シート!C129="","",基本情報入力シート!C129)</f>
        <v/>
      </c>
      <c r="C95" s="786"/>
      <c r="D95" s="786"/>
      <c r="E95" s="786"/>
      <c r="F95" s="786"/>
      <c r="G95" s="786"/>
      <c r="H95" s="786"/>
      <c r="I95" s="786"/>
      <c r="J95" s="786"/>
      <c r="K95" s="787"/>
      <c r="L95" s="350" t="str">
        <f>IF(基本情報入力シート!M129="","",基本情報入力シート!M129)</f>
        <v/>
      </c>
      <c r="M95" s="350" t="str">
        <f>IF(基本情報入力シート!R129="","",基本情報入力シート!R129)</f>
        <v/>
      </c>
      <c r="N95" s="351" t="str">
        <f>IF(基本情報入力シート!W129="","",基本情報入力シート!W129)</f>
        <v/>
      </c>
      <c r="O95" s="352" t="str">
        <f>IF(基本情報入力シート!X129="","",基本情報入力シート!X129)</f>
        <v/>
      </c>
      <c r="P95" s="353" t="str">
        <f>IF(基本情報入力シート!Y129="","",基本情報入力シート!Y129)</f>
        <v/>
      </c>
      <c r="Q95" s="58"/>
      <c r="R95" s="309"/>
      <c r="S95" s="59"/>
      <c r="T95" s="310"/>
      <c r="U95" s="317"/>
      <c r="V95" s="316"/>
      <c r="W95" s="80"/>
    </row>
    <row r="96" spans="1:23" ht="27.75" customHeight="1">
      <c r="A96" s="349">
        <f t="shared" si="0"/>
        <v>78</v>
      </c>
      <c r="B96" s="785" t="str">
        <f>IF(基本情報入力シート!C130="","",基本情報入力シート!C130)</f>
        <v/>
      </c>
      <c r="C96" s="786"/>
      <c r="D96" s="786"/>
      <c r="E96" s="786"/>
      <c r="F96" s="786"/>
      <c r="G96" s="786"/>
      <c r="H96" s="786"/>
      <c r="I96" s="786"/>
      <c r="J96" s="786"/>
      <c r="K96" s="787"/>
      <c r="L96" s="350" t="str">
        <f>IF(基本情報入力シート!M130="","",基本情報入力シート!M130)</f>
        <v/>
      </c>
      <c r="M96" s="350" t="str">
        <f>IF(基本情報入力シート!R130="","",基本情報入力シート!R130)</f>
        <v/>
      </c>
      <c r="N96" s="351" t="str">
        <f>IF(基本情報入力シート!W130="","",基本情報入力シート!W130)</f>
        <v/>
      </c>
      <c r="O96" s="352" t="str">
        <f>IF(基本情報入力シート!X130="","",基本情報入力シート!X130)</f>
        <v/>
      </c>
      <c r="P96" s="353" t="str">
        <f>IF(基本情報入力シート!Y130="","",基本情報入力シート!Y130)</f>
        <v/>
      </c>
      <c r="Q96" s="58"/>
      <c r="R96" s="309"/>
      <c r="S96" s="59"/>
      <c r="T96" s="310"/>
      <c r="U96" s="317"/>
      <c r="V96" s="316"/>
      <c r="W96" s="80"/>
    </row>
    <row r="97" spans="1:23" ht="27.75" customHeight="1">
      <c r="A97" s="349">
        <f t="shared" si="0"/>
        <v>79</v>
      </c>
      <c r="B97" s="785" t="str">
        <f>IF(基本情報入力シート!C131="","",基本情報入力シート!C131)</f>
        <v/>
      </c>
      <c r="C97" s="786"/>
      <c r="D97" s="786"/>
      <c r="E97" s="786"/>
      <c r="F97" s="786"/>
      <c r="G97" s="786"/>
      <c r="H97" s="786"/>
      <c r="I97" s="786"/>
      <c r="J97" s="786"/>
      <c r="K97" s="787"/>
      <c r="L97" s="350" t="str">
        <f>IF(基本情報入力シート!M131="","",基本情報入力シート!M131)</f>
        <v/>
      </c>
      <c r="M97" s="350" t="str">
        <f>IF(基本情報入力シート!R131="","",基本情報入力シート!R131)</f>
        <v/>
      </c>
      <c r="N97" s="351" t="str">
        <f>IF(基本情報入力シート!W131="","",基本情報入力シート!W131)</f>
        <v/>
      </c>
      <c r="O97" s="352" t="str">
        <f>IF(基本情報入力シート!X131="","",基本情報入力シート!X131)</f>
        <v/>
      </c>
      <c r="P97" s="353" t="str">
        <f>IF(基本情報入力シート!Y131="","",基本情報入力シート!Y131)</f>
        <v/>
      </c>
      <c r="Q97" s="58"/>
      <c r="R97" s="309"/>
      <c r="S97" s="59"/>
      <c r="T97" s="310"/>
      <c r="U97" s="317"/>
      <c r="V97" s="316"/>
      <c r="W97" s="80"/>
    </row>
    <row r="98" spans="1:23" ht="27.75" customHeight="1">
      <c r="A98" s="349">
        <f t="shared" si="0"/>
        <v>80</v>
      </c>
      <c r="B98" s="785" t="str">
        <f>IF(基本情報入力シート!C132="","",基本情報入力シート!C132)</f>
        <v/>
      </c>
      <c r="C98" s="786"/>
      <c r="D98" s="786"/>
      <c r="E98" s="786"/>
      <c r="F98" s="786"/>
      <c r="G98" s="786"/>
      <c r="H98" s="786"/>
      <c r="I98" s="786"/>
      <c r="J98" s="786"/>
      <c r="K98" s="787"/>
      <c r="L98" s="350" t="str">
        <f>IF(基本情報入力シート!M132="","",基本情報入力シート!M132)</f>
        <v/>
      </c>
      <c r="M98" s="350" t="str">
        <f>IF(基本情報入力シート!R132="","",基本情報入力シート!R132)</f>
        <v/>
      </c>
      <c r="N98" s="351" t="str">
        <f>IF(基本情報入力シート!W132="","",基本情報入力シート!W132)</f>
        <v/>
      </c>
      <c r="O98" s="352" t="str">
        <f>IF(基本情報入力シート!X132="","",基本情報入力シート!X132)</f>
        <v/>
      </c>
      <c r="P98" s="353" t="str">
        <f>IF(基本情報入力シート!Y132="","",基本情報入力シート!Y132)</f>
        <v/>
      </c>
      <c r="Q98" s="58"/>
      <c r="R98" s="309"/>
      <c r="S98" s="59"/>
      <c r="T98" s="310"/>
      <c r="U98" s="317"/>
      <c r="V98" s="316"/>
      <c r="W98" s="80"/>
    </row>
    <row r="99" spans="1:23" ht="27.75" customHeight="1">
      <c r="A99" s="349">
        <f t="shared" si="0"/>
        <v>81</v>
      </c>
      <c r="B99" s="785" t="str">
        <f>IF(基本情報入力シート!C133="","",基本情報入力シート!C133)</f>
        <v/>
      </c>
      <c r="C99" s="786"/>
      <c r="D99" s="786"/>
      <c r="E99" s="786"/>
      <c r="F99" s="786"/>
      <c r="G99" s="786"/>
      <c r="H99" s="786"/>
      <c r="I99" s="786"/>
      <c r="J99" s="786"/>
      <c r="K99" s="787"/>
      <c r="L99" s="350" t="str">
        <f>IF(基本情報入力シート!M133="","",基本情報入力シート!M133)</f>
        <v/>
      </c>
      <c r="M99" s="350" t="str">
        <f>IF(基本情報入力シート!R133="","",基本情報入力シート!R133)</f>
        <v/>
      </c>
      <c r="N99" s="351" t="str">
        <f>IF(基本情報入力シート!W133="","",基本情報入力シート!W133)</f>
        <v/>
      </c>
      <c r="O99" s="352" t="str">
        <f>IF(基本情報入力シート!X133="","",基本情報入力シート!X133)</f>
        <v/>
      </c>
      <c r="P99" s="353" t="str">
        <f>IF(基本情報入力シート!Y133="","",基本情報入力シート!Y133)</f>
        <v/>
      </c>
      <c r="Q99" s="58"/>
      <c r="R99" s="309"/>
      <c r="S99" s="59"/>
      <c r="T99" s="310"/>
      <c r="U99" s="317"/>
      <c r="V99" s="316"/>
      <c r="W99" s="80"/>
    </row>
    <row r="100" spans="1:23" ht="27.75" customHeight="1">
      <c r="A100" s="349">
        <f t="shared" si="0"/>
        <v>82</v>
      </c>
      <c r="B100" s="785" t="str">
        <f>IF(基本情報入力シート!C134="","",基本情報入力シート!C134)</f>
        <v/>
      </c>
      <c r="C100" s="786"/>
      <c r="D100" s="786"/>
      <c r="E100" s="786"/>
      <c r="F100" s="786"/>
      <c r="G100" s="786"/>
      <c r="H100" s="786"/>
      <c r="I100" s="786"/>
      <c r="J100" s="786"/>
      <c r="K100" s="787"/>
      <c r="L100" s="350" t="str">
        <f>IF(基本情報入力シート!M134="","",基本情報入力シート!M134)</f>
        <v/>
      </c>
      <c r="M100" s="350" t="str">
        <f>IF(基本情報入力シート!R134="","",基本情報入力シート!R134)</f>
        <v/>
      </c>
      <c r="N100" s="351" t="str">
        <f>IF(基本情報入力シート!W134="","",基本情報入力シート!W134)</f>
        <v/>
      </c>
      <c r="O100" s="352" t="str">
        <f>IF(基本情報入力シート!X134="","",基本情報入力シート!X134)</f>
        <v/>
      </c>
      <c r="P100" s="353" t="str">
        <f>IF(基本情報入力シート!Y134="","",基本情報入力シート!Y134)</f>
        <v/>
      </c>
      <c r="Q100" s="58"/>
      <c r="R100" s="309"/>
      <c r="S100" s="59"/>
      <c r="T100" s="310"/>
      <c r="U100" s="317"/>
      <c r="V100" s="316"/>
      <c r="W100" s="80"/>
    </row>
    <row r="101" spans="1:23" ht="27.75" customHeight="1">
      <c r="A101" s="349">
        <f t="shared" si="0"/>
        <v>83</v>
      </c>
      <c r="B101" s="785" t="str">
        <f>IF(基本情報入力シート!C135="","",基本情報入力シート!C135)</f>
        <v/>
      </c>
      <c r="C101" s="786"/>
      <c r="D101" s="786"/>
      <c r="E101" s="786"/>
      <c r="F101" s="786"/>
      <c r="G101" s="786"/>
      <c r="H101" s="786"/>
      <c r="I101" s="786"/>
      <c r="J101" s="786"/>
      <c r="K101" s="787"/>
      <c r="L101" s="350" t="str">
        <f>IF(基本情報入力シート!M135="","",基本情報入力シート!M135)</f>
        <v/>
      </c>
      <c r="M101" s="350" t="str">
        <f>IF(基本情報入力シート!R135="","",基本情報入力シート!R135)</f>
        <v/>
      </c>
      <c r="N101" s="351" t="str">
        <f>IF(基本情報入力シート!W135="","",基本情報入力シート!W135)</f>
        <v/>
      </c>
      <c r="O101" s="352" t="str">
        <f>IF(基本情報入力シート!X135="","",基本情報入力シート!X135)</f>
        <v/>
      </c>
      <c r="P101" s="353" t="str">
        <f>IF(基本情報入力シート!Y135="","",基本情報入力シート!Y135)</f>
        <v/>
      </c>
      <c r="Q101" s="58"/>
      <c r="R101" s="309"/>
      <c r="S101" s="59"/>
      <c r="T101" s="310"/>
      <c r="U101" s="317"/>
      <c r="V101" s="316"/>
      <c r="W101" s="80"/>
    </row>
    <row r="102" spans="1:23" ht="27.75" customHeight="1">
      <c r="A102" s="349">
        <f t="shared" si="0"/>
        <v>84</v>
      </c>
      <c r="B102" s="785" t="str">
        <f>IF(基本情報入力シート!C136="","",基本情報入力シート!C136)</f>
        <v/>
      </c>
      <c r="C102" s="786"/>
      <c r="D102" s="786"/>
      <c r="E102" s="786"/>
      <c r="F102" s="786"/>
      <c r="G102" s="786"/>
      <c r="H102" s="786"/>
      <c r="I102" s="786"/>
      <c r="J102" s="786"/>
      <c r="K102" s="787"/>
      <c r="L102" s="350" t="str">
        <f>IF(基本情報入力シート!M136="","",基本情報入力シート!M136)</f>
        <v/>
      </c>
      <c r="M102" s="350" t="str">
        <f>IF(基本情報入力シート!R136="","",基本情報入力シート!R136)</f>
        <v/>
      </c>
      <c r="N102" s="351" t="str">
        <f>IF(基本情報入力シート!W136="","",基本情報入力シート!W136)</f>
        <v/>
      </c>
      <c r="O102" s="352" t="str">
        <f>IF(基本情報入力シート!X136="","",基本情報入力シート!X136)</f>
        <v/>
      </c>
      <c r="P102" s="353" t="str">
        <f>IF(基本情報入力シート!Y136="","",基本情報入力シート!Y136)</f>
        <v/>
      </c>
      <c r="Q102" s="58"/>
      <c r="R102" s="309"/>
      <c r="S102" s="59"/>
      <c r="T102" s="310"/>
      <c r="U102" s="317"/>
      <c r="V102" s="316"/>
      <c r="W102" s="80"/>
    </row>
    <row r="103" spans="1:23" ht="27.75" customHeight="1">
      <c r="A103" s="349">
        <f t="shared" si="0"/>
        <v>85</v>
      </c>
      <c r="B103" s="785" t="str">
        <f>IF(基本情報入力シート!C137="","",基本情報入力シート!C137)</f>
        <v/>
      </c>
      <c r="C103" s="786"/>
      <c r="D103" s="786"/>
      <c r="E103" s="786"/>
      <c r="F103" s="786"/>
      <c r="G103" s="786"/>
      <c r="H103" s="786"/>
      <c r="I103" s="786"/>
      <c r="J103" s="786"/>
      <c r="K103" s="787"/>
      <c r="L103" s="350" t="str">
        <f>IF(基本情報入力シート!M137="","",基本情報入力シート!M137)</f>
        <v/>
      </c>
      <c r="M103" s="350" t="str">
        <f>IF(基本情報入力シート!R137="","",基本情報入力シート!R137)</f>
        <v/>
      </c>
      <c r="N103" s="351" t="str">
        <f>IF(基本情報入力シート!W137="","",基本情報入力シート!W137)</f>
        <v/>
      </c>
      <c r="O103" s="352" t="str">
        <f>IF(基本情報入力シート!X137="","",基本情報入力シート!X137)</f>
        <v/>
      </c>
      <c r="P103" s="353" t="str">
        <f>IF(基本情報入力シート!Y137="","",基本情報入力シート!Y137)</f>
        <v/>
      </c>
      <c r="Q103" s="58"/>
      <c r="R103" s="309"/>
      <c r="S103" s="59"/>
      <c r="T103" s="310"/>
      <c r="U103" s="317"/>
      <c r="V103" s="316"/>
      <c r="W103" s="80"/>
    </row>
    <row r="104" spans="1:23" ht="27.75" customHeight="1">
      <c r="A104" s="349">
        <f t="shared" si="0"/>
        <v>86</v>
      </c>
      <c r="B104" s="785" t="str">
        <f>IF(基本情報入力シート!C138="","",基本情報入力シート!C138)</f>
        <v/>
      </c>
      <c r="C104" s="786"/>
      <c r="D104" s="786"/>
      <c r="E104" s="786"/>
      <c r="F104" s="786"/>
      <c r="G104" s="786"/>
      <c r="H104" s="786"/>
      <c r="I104" s="786"/>
      <c r="J104" s="786"/>
      <c r="K104" s="787"/>
      <c r="L104" s="350" t="str">
        <f>IF(基本情報入力シート!M138="","",基本情報入力シート!M138)</f>
        <v/>
      </c>
      <c r="M104" s="350" t="str">
        <f>IF(基本情報入力シート!R138="","",基本情報入力シート!R138)</f>
        <v/>
      </c>
      <c r="N104" s="351" t="str">
        <f>IF(基本情報入力シート!W138="","",基本情報入力シート!W138)</f>
        <v/>
      </c>
      <c r="O104" s="352" t="str">
        <f>IF(基本情報入力シート!X138="","",基本情報入力シート!X138)</f>
        <v/>
      </c>
      <c r="P104" s="353" t="str">
        <f>IF(基本情報入力シート!Y138="","",基本情報入力シート!Y138)</f>
        <v/>
      </c>
      <c r="Q104" s="58"/>
      <c r="R104" s="309"/>
      <c r="S104" s="59"/>
      <c r="T104" s="310"/>
      <c r="U104" s="317"/>
      <c r="V104" s="316"/>
      <c r="W104" s="80"/>
    </row>
    <row r="105" spans="1:23" ht="27.75" customHeight="1">
      <c r="A105" s="349">
        <f t="shared" si="0"/>
        <v>87</v>
      </c>
      <c r="B105" s="785" t="str">
        <f>IF(基本情報入力シート!C139="","",基本情報入力シート!C139)</f>
        <v/>
      </c>
      <c r="C105" s="786"/>
      <c r="D105" s="786"/>
      <c r="E105" s="786"/>
      <c r="F105" s="786"/>
      <c r="G105" s="786"/>
      <c r="H105" s="786"/>
      <c r="I105" s="786"/>
      <c r="J105" s="786"/>
      <c r="K105" s="787"/>
      <c r="L105" s="350" t="str">
        <f>IF(基本情報入力シート!M139="","",基本情報入力シート!M139)</f>
        <v/>
      </c>
      <c r="M105" s="350" t="str">
        <f>IF(基本情報入力シート!R139="","",基本情報入力シート!R139)</f>
        <v/>
      </c>
      <c r="N105" s="351" t="str">
        <f>IF(基本情報入力シート!W139="","",基本情報入力シート!W139)</f>
        <v/>
      </c>
      <c r="O105" s="352" t="str">
        <f>IF(基本情報入力シート!X139="","",基本情報入力シート!X139)</f>
        <v/>
      </c>
      <c r="P105" s="353" t="str">
        <f>IF(基本情報入力シート!Y139="","",基本情報入力シート!Y139)</f>
        <v/>
      </c>
      <c r="Q105" s="58"/>
      <c r="R105" s="309"/>
      <c r="S105" s="59"/>
      <c r="T105" s="310"/>
      <c r="U105" s="317"/>
      <c r="V105" s="316"/>
      <c r="W105" s="80"/>
    </row>
    <row r="106" spans="1:23" ht="27.75" customHeight="1">
      <c r="A106" s="349">
        <f t="shared" si="0"/>
        <v>88</v>
      </c>
      <c r="B106" s="785" t="str">
        <f>IF(基本情報入力シート!C140="","",基本情報入力シート!C140)</f>
        <v/>
      </c>
      <c r="C106" s="786"/>
      <c r="D106" s="786"/>
      <c r="E106" s="786"/>
      <c r="F106" s="786"/>
      <c r="G106" s="786"/>
      <c r="H106" s="786"/>
      <c r="I106" s="786"/>
      <c r="J106" s="786"/>
      <c r="K106" s="787"/>
      <c r="L106" s="350" t="str">
        <f>IF(基本情報入力シート!M140="","",基本情報入力シート!M140)</f>
        <v/>
      </c>
      <c r="M106" s="350" t="str">
        <f>IF(基本情報入力シート!R140="","",基本情報入力シート!R140)</f>
        <v/>
      </c>
      <c r="N106" s="351" t="str">
        <f>IF(基本情報入力シート!W140="","",基本情報入力シート!W140)</f>
        <v/>
      </c>
      <c r="O106" s="352" t="str">
        <f>IF(基本情報入力シート!X140="","",基本情報入力シート!X140)</f>
        <v/>
      </c>
      <c r="P106" s="353" t="str">
        <f>IF(基本情報入力シート!Y140="","",基本情報入力シート!Y140)</f>
        <v/>
      </c>
      <c r="Q106" s="58"/>
      <c r="R106" s="309"/>
      <c r="S106" s="59"/>
      <c r="T106" s="310"/>
      <c r="U106" s="317"/>
      <c r="V106" s="316"/>
      <c r="W106" s="80"/>
    </row>
    <row r="107" spans="1:23" ht="27.75" customHeight="1">
      <c r="A107" s="349">
        <f t="shared" si="0"/>
        <v>89</v>
      </c>
      <c r="B107" s="785" t="str">
        <f>IF(基本情報入力シート!C141="","",基本情報入力シート!C141)</f>
        <v/>
      </c>
      <c r="C107" s="786"/>
      <c r="D107" s="786"/>
      <c r="E107" s="786"/>
      <c r="F107" s="786"/>
      <c r="G107" s="786"/>
      <c r="H107" s="786"/>
      <c r="I107" s="786"/>
      <c r="J107" s="786"/>
      <c r="K107" s="787"/>
      <c r="L107" s="350" t="str">
        <f>IF(基本情報入力シート!M141="","",基本情報入力シート!M141)</f>
        <v/>
      </c>
      <c r="M107" s="350" t="str">
        <f>IF(基本情報入力シート!R141="","",基本情報入力シート!R141)</f>
        <v/>
      </c>
      <c r="N107" s="351" t="str">
        <f>IF(基本情報入力シート!W141="","",基本情報入力シート!W141)</f>
        <v/>
      </c>
      <c r="O107" s="352" t="str">
        <f>IF(基本情報入力シート!X141="","",基本情報入力シート!X141)</f>
        <v/>
      </c>
      <c r="P107" s="353" t="str">
        <f>IF(基本情報入力シート!Y141="","",基本情報入力シート!Y141)</f>
        <v/>
      </c>
      <c r="Q107" s="58"/>
      <c r="R107" s="309"/>
      <c r="S107" s="59"/>
      <c r="T107" s="310"/>
      <c r="U107" s="317"/>
      <c r="V107" s="316"/>
      <c r="W107" s="80"/>
    </row>
    <row r="108" spans="1:23" ht="27.75" customHeight="1">
      <c r="A108" s="349">
        <f t="shared" si="0"/>
        <v>90</v>
      </c>
      <c r="B108" s="785" t="str">
        <f>IF(基本情報入力シート!C142="","",基本情報入力シート!C142)</f>
        <v/>
      </c>
      <c r="C108" s="786"/>
      <c r="D108" s="786"/>
      <c r="E108" s="786"/>
      <c r="F108" s="786"/>
      <c r="G108" s="786"/>
      <c r="H108" s="786"/>
      <c r="I108" s="786"/>
      <c r="J108" s="786"/>
      <c r="K108" s="787"/>
      <c r="L108" s="350" t="str">
        <f>IF(基本情報入力シート!M142="","",基本情報入力シート!M142)</f>
        <v/>
      </c>
      <c r="M108" s="350" t="str">
        <f>IF(基本情報入力シート!R142="","",基本情報入力シート!R142)</f>
        <v/>
      </c>
      <c r="N108" s="351" t="str">
        <f>IF(基本情報入力シート!W142="","",基本情報入力シート!W142)</f>
        <v/>
      </c>
      <c r="O108" s="352" t="str">
        <f>IF(基本情報入力シート!X142="","",基本情報入力シート!X142)</f>
        <v/>
      </c>
      <c r="P108" s="353" t="str">
        <f>IF(基本情報入力シート!Y142="","",基本情報入力シート!Y142)</f>
        <v/>
      </c>
      <c r="Q108" s="58"/>
      <c r="R108" s="309"/>
      <c r="S108" s="59"/>
      <c r="T108" s="310"/>
      <c r="U108" s="317"/>
      <c r="V108" s="316"/>
      <c r="W108" s="80"/>
    </row>
    <row r="109" spans="1:23" ht="27.75" customHeight="1">
      <c r="A109" s="349">
        <f t="shared" si="0"/>
        <v>91</v>
      </c>
      <c r="B109" s="785" t="str">
        <f>IF(基本情報入力シート!C143="","",基本情報入力シート!C143)</f>
        <v/>
      </c>
      <c r="C109" s="786"/>
      <c r="D109" s="786"/>
      <c r="E109" s="786"/>
      <c r="F109" s="786"/>
      <c r="G109" s="786"/>
      <c r="H109" s="786"/>
      <c r="I109" s="786"/>
      <c r="J109" s="786"/>
      <c r="K109" s="787"/>
      <c r="L109" s="350" t="str">
        <f>IF(基本情報入力シート!M143="","",基本情報入力シート!M143)</f>
        <v/>
      </c>
      <c r="M109" s="350" t="str">
        <f>IF(基本情報入力シート!R143="","",基本情報入力シート!R143)</f>
        <v/>
      </c>
      <c r="N109" s="351" t="str">
        <f>IF(基本情報入力シート!W143="","",基本情報入力シート!W143)</f>
        <v/>
      </c>
      <c r="O109" s="352" t="str">
        <f>IF(基本情報入力シート!X143="","",基本情報入力シート!X143)</f>
        <v/>
      </c>
      <c r="P109" s="353" t="str">
        <f>IF(基本情報入力シート!Y143="","",基本情報入力シート!Y143)</f>
        <v/>
      </c>
      <c r="Q109" s="58"/>
      <c r="R109" s="309"/>
      <c r="S109" s="59"/>
      <c r="T109" s="310"/>
      <c r="U109" s="317"/>
      <c r="V109" s="316"/>
      <c r="W109" s="80"/>
    </row>
    <row r="110" spans="1:23" ht="27.75" customHeight="1">
      <c r="A110" s="349">
        <f t="shared" si="0"/>
        <v>92</v>
      </c>
      <c r="B110" s="785" t="str">
        <f>IF(基本情報入力シート!C144="","",基本情報入力シート!C144)</f>
        <v/>
      </c>
      <c r="C110" s="786"/>
      <c r="D110" s="786"/>
      <c r="E110" s="786"/>
      <c r="F110" s="786"/>
      <c r="G110" s="786"/>
      <c r="H110" s="786"/>
      <c r="I110" s="786"/>
      <c r="J110" s="786"/>
      <c r="K110" s="787"/>
      <c r="L110" s="350" t="str">
        <f>IF(基本情報入力シート!M144="","",基本情報入力シート!M144)</f>
        <v/>
      </c>
      <c r="M110" s="350" t="str">
        <f>IF(基本情報入力シート!R144="","",基本情報入力シート!R144)</f>
        <v/>
      </c>
      <c r="N110" s="351" t="str">
        <f>IF(基本情報入力シート!W144="","",基本情報入力シート!W144)</f>
        <v/>
      </c>
      <c r="O110" s="352" t="str">
        <f>IF(基本情報入力シート!X144="","",基本情報入力シート!X144)</f>
        <v/>
      </c>
      <c r="P110" s="353" t="str">
        <f>IF(基本情報入力シート!Y144="","",基本情報入力シート!Y144)</f>
        <v/>
      </c>
      <c r="Q110" s="58"/>
      <c r="R110" s="309"/>
      <c r="S110" s="59"/>
      <c r="T110" s="310"/>
      <c r="U110" s="317"/>
      <c r="V110" s="316"/>
      <c r="W110" s="80"/>
    </row>
    <row r="111" spans="1:23" ht="27.75" customHeight="1">
      <c r="A111" s="349">
        <f t="shared" si="0"/>
        <v>93</v>
      </c>
      <c r="B111" s="785" t="str">
        <f>IF(基本情報入力シート!C145="","",基本情報入力シート!C145)</f>
        <v/>
      </c>
      <c r="C111" s="786"/>
      <c r="D111" s="786"/>
      <c r="E111" s="786"/>
      <c r="F111" s="786"/>
      <c r="G111" s="786"/>
      <c r="H111" s="786"/>
      <c r="I111" s="786"/>
      <c r="J111" s="786"/>
      <c r="K111" s="787"/>
      <c r="L111" s="350" t="str">
        <f>IF(基本情報入力シート!M145="","",基本情報入力シート!M145)</f>
        <v/>
      </c>
      <c r="M111" s="350" t="str">
        <f>IF(基本情報入力シート!R145="","",基本情報入力シート!R145)</f>
        <v/>
      </c>
      <c r="N111" s="351" t="str">
        <f>IF(基本情報入力シート!W145="","",基本情報入力シート!W145)</f>
        <v/>
      </c>
      <c r="O111" s="352" t="str">
        <f>IF(基本情報入力シート!X145="","",基本情報入力シート!X145)</f>
        <v/>
      </c>
      <c r="P111" s="353" t="str">
        <f>IF(基本情報入力シート!Y145="","",基本情報入力シート!Y145)</f>
        <v/>
      </c>
      <c r="Q111" s="58"/>
      <c r="R111" s="309"/>
      <c r="S111" s="59"/>
      <c r="T111" s="310"/>
      <c r="U111" s="317"/>
      <c r="V111" s="316"/>
      <c r="W111" s="80"/>
    </row>
    <row r="112" spans="1:23" ht="27.75" customHeight="1">
      <c r="A112" s="349">
        <f t="shared" si="0"/>
        <v>94</v>
      </c>
      <c r="B112" s="785" t="str">
        <f>IF(基本情報入力シート!C146="","",基本情報入力シート!C146)</f>
        <v/>
      </c>
      <c r="C112" s="786"/>
      <c r="D112" s="786"/>
      <c r="E112" s="786"/>
      <c r="F112" s="786"/>
      <c r="G112" s="786"/>
      <c r="H112" s="786"/>
      <c r="I112" s="786"/>
      <c r="J112" s="786"/>
      <c r="K112" s="787"/>
      <c r="L112" s="350" t="str">
        <f>IF(基本情報入力シート!M146="","",基本情報入力シート!M146)</f>
        <v/>
      </c>
      <c r="M112" s="350" t="str">
        <f>IF(基本情報入力シート!R146="","",基本情報入力シート!R146)</f>
        <v/>
      </c>
      <c r="N112" s="351" t="str">
        <f>IF(基本情報入力シート!W146="","",基本情報入力シート!W146)</f>
        <v/>
      </c>
      <c r="O112" s="352" t="str">
        <f>IF(基本情報入力シート!X146="","",基本情報入力シート!X146)</f>
        <v/>
      </c>
      <c r="P112" s="353" t="str">
        <f>IF(基本情報入力シート!Y146="","",基本情報入力シート!Y146)</f>
        <v/>
      </c>
      <c r="Q112" s="58"/>
      <c r="R112" s="309"/>
      <c r="S112" s="59"/>
      <c r="T112" s="310"/>
      <c r="U112" s="317"/>
      <c r="V112" s="316"/>
      <c r="W112" s="80"/>
    </row>
    <row r="113" spans="1:23" ht="27.75" customHeight="1">
      <c r="A113" s="349">
        <f t="shared" si="0"/>
        <v>95</v>
      </c>
      <c r="B113" s="785" t="str">
        <f>IF(基本情報入力シート!C147="","",基本情報入力シート!C147)</f>
        <v/>
      </c>
      <c r="C113" s="786"/>
      <c r="D113" s="786"/>
      <c r="E113" s="786"/>
      <c r="F113" s="786"/>
      <c r="G113" s="786"/>
      <c r="H113" s="786"/>
      <c r="I113" s="786"/>
      <c r="J113" s="786"/>
      <c r="K113" s="787"/>
      <c r="L113" s="350" t="str">
        <f>IF(基本情報入力シート!M147="","",基本情報入力シート!M147)</f>
        <v/>
      </c>
      <c r="M113" s="350" t="str">
        <f>IF(基本情報入力シート!R147="","",基本情報入力シート!R147)</f>
        <v/>
      </c>
      <c r="N113" s="351" t="str">
        <f>IF(基本情報入力シート!W147="","",基本情報入力シート!W147)</f>
        <v/>
      </c>
      <c r="O113" s="352" t="str">
        <f>IF(基本情報入力シート!X147="","",基本情報入力シート!X147)</f>
        <v/>
      </c>
      <c r="P113" s="353" t="str">
        <f>IF(基本情報入力シート!Y147="","",基本情報入力シート!Y147)</f>
        <v/>
      </c>
      <c r="Q113" s="58"/>
      <c r="R113" s="309"/>
      <c r="S113" s="59"/>
      <c r="T113" s="310"/>
      <c r="U113" s="317"/>
      <c r="V113" s="316"/>
      <c r="W113" s="80"/>
    </row>
    <row r="114" spans="1:23" ht="27.75" customHeight="1">
      <c r="A114" s="349">
        <f t="shared" si="0"/>
        <v>96</v>
      </c>
      <c r="B114" s="785" t="str">
        <f>IF(基本情報入力シート!C148="","",基本情報入力シート!C148)</f>
        <v/>
      </c>
      <c r="C114" s="786"/>
      <c r="D114" s="786"/>
      <c r="E114" s="786"/>
      <c r="F114" s="786"/>
      <c r="G114" s="786"/>
      <c r="H114" s="786"/>
      <c r="I114" s="786"/>
      <c r="J114" s="786"/>
      <c r="K114" s="787"/>
      <c r="L114" s="350" t="str">
        <f>IF(基本情報入力シート!M148="","",基本情報入力シート!M148)</f>
        <v/>
      </c>
      <c r="M114" s="350" t="str">
        <f>IF(基本情報入力シート!R148="","",基本情報入力シート!R148)</f>
        <v/>
      </c>
      <c r="N114" s="351" t="str">
        <f>IF(基本情報入力シート!W148="","",基本情報入力シート!W148)</f>
        <v/>
      </c>
      <c r="O114" s="352" t="str">
        <f>IF(基本情報入力シート!X148="","",基本情報入力シート!X148)</f>
        <v/>
      </c>
      <c r="P114" s="353" t="str">
        <f>IF(基本情報入力シート!Y148="","",基本情報入力シート!Y148)</f>
        <v/>
      </c>
      <c r="Q114" s="58"/>
      <c r="R114" s="309"/>
      <c r="S114" s="59"/>
      <c r="T114" s="310"/>
      <c r="U114" s="317"/>
      <c r="V114" s="316"/>
      <c r="W114" s="80"/>
    </row>
    <row r="115" spans="1:23" ht="27.75" customHeight="1">
      <c r="A115" s="349">
        <f t="shared" si="0"/>
        <v>97</v>
      </c>
      <c r="B115" s="785" t="str">
        <f>IF(基本情報入力シート!C149="","",基本情報入力シート!C149)</f>
        <v/>
      </c>
      <c r="C115" s="786"/>
      <c r="D115" s="786"/>
      <c r="E115" s="786"/>
      <c r="F115" s="786"/>
      <c r="G115" s="786"/>
      <c r="H115" s="786"/>
      <c r="I115" s="786"/>
      <c r="J115" s="786"/>
      <c r="K115" s="787"/>
      <c r="L115" s="350" t="str">
        <f>IF(基本情報入力シート!M149="","",基本情報入力シート!M149)</f>
        <v/>
      </c>
      <c r="M115" s="350" t="str">
        <f>IF(基本情報入力シート!R149="","",基本情報入力シート!R149)</f>
        <v/>
      </c>
      <c r="N115" s="351" t="str">
        <f>IF(基本情報入力シート!W149="","",基本情報入力シート!W149)</f>
        <v/>
      </c>
      <c r="O115" s="352" t="str">
        <f>IF(基本情報入力シート!X149="","",基本情報入力シート!X149)</f>
        <v/>
      </c>
      <c r="P115" s="353" t="str">
        <f>IF(基本情報入力シート!Y149="","",基本情報入力シート!Y149)</f>
        <v/>
      </c>
      <c r="Q115" s="58"/>
      <c r="R115" s="309"/>
      <c r="S115" s="59"/>
      <c r="T115" s="310"/>
      <c r="U115" s="317"/>
      <c r="V115" s="316"/>
      <c r="W115" s="80"/>
    </row>
    <row r="116" spans="1:23" ht="27.75" customHeight="1">
      <c r="A116" s="349">
        <f t="shared" si="0"/>
        <v>98</v>
      </c>
      <c r="B116" s="785" t="str">
        <f>IF(基本情報入力シート!C150="","",基本情報入力シート!C150)</f>
        <v/>
      </c>
      <c r="C116" s="786"/>
      <c r="D116" s="786"/>
      <c r="E116" s="786"/>
      <c r="F116" s="786"/>
      <c r="G116" s="786"/>
      <c r="H116" s="786"/>
      <c r="I116" s="786"/>
      <c r="J116" s="786"/>
      <c r="K116" s="787"/>
      <c r="L116" s="350" t="str">
        <f>IF(基本情報入力シート!M150="","",基本情報入力シート!M150)</f>
        <v/>
      </c>
      <c r="M116" s="350" t="str">
        <f>IF(基本情報入力シート!R150="","",基本情報入力シート!R150)</f>
        <v/>
      </c>
      <c r="N116" s="351" t="str">
        <f>IF(基本情報入力シート!W150="","",基本情報入力シート!W150)</f>
        <v/>
      </c>
      <c r="O116" s="352" t="str">
        <f>IF(基本情報入力シート!X150="","",基本情報入力シート!X150)</f>
        <v/>
      </c>
      <c r="P116" s="353" t="str">
        <f>IF(基本情報入力シート!Y150="","",基本情報入力シート!Y150)</f>
        <v/>
      </c>
      <c r="Q116" s="58"/>
      <c r="R116" s="309"/>
      <c r="S116" s="59"/>
      <c r="T116" s="310"/>
      <c r="U116" s="317"/>
      <c r="V116" s="316"/>
      <c r="W116" s="80"/>
    </row>
    <row r="117" spans="1:23" ht="27.75" customHeight="1">
      <c r="A117" s="349">
        <f t="shared" si="0"/>
        <v>99</v>
      </c>
      <c r="B117" s="785" t="str">
        <f>IF(基本情報入力シート!C151="","",基本情報入力シート!C151)</f>
        <v/>
      </c>
      <c r="C117" s="786"/>
      <c r="D117" s="786"/>
      <c r="E117" s="786"/>
      <c r="F117" s="786"/>
      <c r="G117" s="786"/>
      <c r="H117" s="786"/>
      <c r="I117" s="786"/>
      <c r="J117" s="786"/>
      <c r="K117" s="787"/>
      <c r="L117" s="350" t="str">
        <f>IF(基本情報入力シート!M151="","",基本情報入力シート!M151)</f>
        <v/>
      </c>
      <c r="M117" s="350" t="str">
        <f>IF(基本情報入力シート!R151="","",基本情報入力シート!R151)</f>
        <v/>
      </c>
      <c r="N117" s="351" t="str">
        <f>IF(基本情報入力シート!W151="","",基本情報入力シート!W151)</f>
        <v/>
      </c>
      <c r="O117" s="352" t="str">
        <f>IF(基本情報入力シート!X151="","",基本情報入力シート!X151)</f>
        <v/>
      </c>
      <c r="P117" s="353" t="str">
        <f>IF(基本情報入力シート!Y151="","",基本情報入力シート!Y151)</f>
        <v/>
      </c>
      <c r="Q117" s="58"/>
      <c r="R117" s="309"/>
      <c r="S117" s="59"/>
      <c r="T117" s="310"/>
      <c r="U117" s="317"/>
      <c r="V117" s="316"/>
      <c r="W117" s="80"/>
    </row>
    <row r="118" spans="1:23" ht="27.75" customHeight="1">
      <c r="A118" s="349">
        <f t="shared" si="0"/>
        <v>100</v>
      </c>
      <c r="B118" s="785" t="str">
        <f>IF(基本情報入力シート!C152="","",基本情報入力シート!C152)</f>
        <v/>
      </c>
      <c r="C118" s="786"/>
      <c r="D118" s="786"/>
      <c r="E118" s="786"/>
      <c r="F118" s="786"/>
      <c r="G118" s="786"/>
      <c r="H118" s="786"/>
      <c r="I118" s="786"/>
      <c r="J118" s="786"/>
      <c r="K118" s="787"/>
      <c r="L118" s="350" t="str">
        <f>IF(基本情報入力シート!M152="","",基本情報入力シート!M152)</f>
        <v/>
      </c>
      <c r="M118" s="350" t="str">
        <f>IF(基本情報入力シート!R152="","",基本情報入力シート!R152)</f>
        <v/>
      </c>
      <c r="N118" s="351" t="str">
        <f>IF(基本情報入力シート!W152="","",基本情報入力シート!W152)</f>
        <v/>
      </c>
      <c r="O118" s="352" t="str">
        <f>IF(基本情報入力シート!X152="","",基本情報入力シート!X152)</f>
        <v/>
      </c>
      <c r="P118" s="348" t="str">
        <f>IF(基本情報入力シート!Y152="","",基本情報入力シート!Y152)</f>
        <v/>
      </c>
      <c r="Q118" s="290"/>
      <c r="R118" s="313"/>
      <c r="S118" s="60"/>
      <c r="T118" s="314"/>
      <c r="U118" s="315"/>
      <c r="V118" s="316"/>
      <c r="W118" s="80"/>
    </row>
    <row r="119" spans="1:23">
      <c r="A119" s="31"/>
      <c r="B119" s="72"/>
      <c r="C119" s="69"/>
      <c r="D119" s="69"/>
      <c r="E119" s="69"/>
      <c r="F119" s="69"/>
      <c r="G119" s="69"/>
      <c r="H119" s="69"/>
      <c r="I119" s="69"/>
      <c r="J119" s="69"/>
      <c r="K119" s="69"/>
      <c r="L119" s="69"/>
      <c r="M119" s="69"/>
      <c r="N119" s="69"/>
      <c r="R119" s="25"/>
      <c r="S119" s="57"/>
      <c r="T119" s="61"/>
      <c r="U119" s="61"/>
      <c r="V119" s="61"/>
      <c r="W119" s="61"/>
    </row>
  </sheetData>
  <sheetProtection algorithmName="SHA-512" hashValue="MwJDc3VznOCEesrgmhj3JrGdXOwgELdTRIcGycmWUyEYIuMTa/8d8ffHdMOPC+CNBLFD/3Vn9fFaGxtOtlXtXw==" saltValue="fwwj80z5p8L2txdCv+d13g==" spinCount="100000" sheet="1" objects="1" scenarios="1"/>
  <autoFilter ref="L18:V18" xr:uid="{00000000-0009-0000-0000-000002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200-000000000000}">
      <formula1>"特定加算Ⅰ,特定加算Ⅱ,区分なし"</formula1>
    </dataValidation>
    <dataValidation type="list" allowBlank="1" showInputMessage="1" showErrorMessage="1" sqref="Q19:Q118" xr:uid="{00000000-0002-0000-02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33"/>
  <sheetViews>
    <sheetView view="pageBreakPreview" zoomScaleNormal="100" zoomScaleSheetLayoutView="100" workbookViewId="0">
      <selection activeCell="A21" sqref="A21"/>
    </sheetView>
  </sheetViews>
  <sheetFormatPr defaultRowHeight="13"/>
  <cols>
    <col min="1" max="1" width="78.36328125" bestFit="1" customWidth="1"/>
  </cols>
  <sheetData>
    <row r="1" spans="1:1">
      <c r="A1" s="1"/>
    </row>
    <row r="2" spans="1:1" ht="22.5" customHeight="1">
      <c r="A2" s="1" t="s">
        <v>79</v>
      </c>
    </row>
    <row r="3" spans="1:1" ht="39.75" customHeight="1">
      <c r="A3" s="66" t="s">
        <v>78</v>
      </c>
    </row>
    <row r="4" spans="1:1" ht="16.5" customHeight="1">
      <c r="A4" s="67" t="s">
        <v>58</v>
      </c>
    </row>
    <row r="5" spans="1:1" ht="16.5" customHeight="1">
      <c r="A5" s="68" t="s">
        <v>59</v>
      </c>
    </row>
    <row r="6" spans="1:1" ht="16.5" customHeight="1">
      <c r="A6" s="67" t="s">
        <v>60</v>
      </c>
    </row>
    <row r="7" spans="1:1" ht="16.5" customHeight="1">
      <c r="A7" s="67" t="s">
        <v>61</v>
      </c>
    </row>
    <row r="8" spans="1:1" ht="16.5" customHeight="1">
      <c r="A8" s="67" t="s">
        <v>64</v>
      </c>
    </row>
    <row r="9" spans="1:1" ht="16.5" customHeight="1">
      <c r="A9" s="67" t="s">
        <v>63</v>
      </c>
    </row>
    <row r="10" spans="1:1" ht="16.5" customHeight="1">
      <c r="A10" s="67" t="s">
        <v>65</v>
      </c>
    </row>
    <row r="11" spans="1:1" ht="16.5" customHeight="1">
      <c r="A11" s="67" t="s">
        <v>86</v>
      </c>
    </row>
    <row r="12" spans="1:1" ht="16.5" customHeight="1">
      <c r="A12" s="67" t="s">
        <v>62</v>
      </c>
    </row>
    <row r="13" spans="1:1" ht="16.5" customHeight="1">
      <c r="A13" s="67" t="s">
        <v>66</v>
      </c>
    </row>
    <row r="14" spans="1:1" ht="16.5" customHeight="1">
      <c r="A14" s="67" t="s">
        <v>67</v>
      </c>
    </row>
    <row r="15" spans="1:1" ht="16.5" customHeight="1">
      <c r="A15" s="68" t="s">
        <v>68</v>
      </c>
    </row>
    <row r="16" spans="1:1" ht="16.5" customHeight="1">
      <c r="A16" s="67" t="s">
        <v>69</v>
      </c>
    </row>
    <row r="17" spans="1:1" ht="16.5" customHeight="1">
      <c r="A17" s="67" t="s">
        <v>70</v>
      </c>
    </row>
    <row r="18" spans="1:1" ht="16.5" customHeight="1">
      <c r="A18" s="68" t="s">
        <v>87</v>
      </c>
    </row>
    <row r="19" spans="1:1" ht="16.5" customHeight="1">
      <c r="A19" s="67" t="s">
        <v>88</v>
      </c>
    </row>
    <row r="20" spans="1:1" ht="16.5" customHeight="1">
      <c r="A20" s="68" t="s">
        <v>89</v>
      </c>
    </row>
    <row r="21" spans="1:1" ht="16.5" customHeight="1">
      <c r="A21" s="67" t="s">
        <v>71</v>
      </c>
    </row>
    <row r="22" spans="1:1" ht="16.5" customHeight="1">
      <c r="A22" s="68" t="s">
        <v>72</v>
      </c>
    </row>
    <row r="23" spans="1:1" ht="16.5" customHeight="1">
      <c r="A23" s="67" t="s">
        <v>73</v>
      </c>
    </row>
    <row r="24" spans="1:1" ht="16.5" customHeight="1">
      <c r="A24" s="67" t="s">
        <v>74</v>
      </c>
    </row>
    <row r="25" spans="1:1" ht="16.5" customHeight="1">
      <c r="A25" s="67" t="s">
        <v>75</v>
      </c>
    </row>
    <row r="26" spans="1:1" ht="16.5" customHeight="1">
      <c r="A26" s="67" t="s">
        <v>76</v>
      </c>
    </row>
    <row r="27" spans="1:1" ht="16.5" customHeight="1">
      <c r="A27" s="67" t="s">
        <v>77</v>
      </c>
    </row>
    <row r="28" spans="1:1" ht="16.5" customHeight="1">
      <c r="A28" s="67" t="s">
        <v>90</v>
      </c>
    </row>
    <row r="29" spans="1:1" ht="16.5" customHeight="1">
      <c r="A29" s="67" t="s">
        <v>91</v>
      </c>
    </row>
    <row r="30" spans="1:1" ht="16.5" customHeight="1">
      <c r="A30" s="67" t="s">
        <v>92</v>
      </c>
    </row>
    <row r="31" spans="1:1" ht="16.5" customHeight="1">
      <c r="A31" s="67" t="s">
        <v>93</v>
      </c>
    </row>
    <row r="32" spans="1:1" ht="16.5" customHeight="1">
      <c r="A32" s="67" t="s">
        <v>94</v>
      </c>
    </row>
    <row r="33" spans="1:1" ht="16.5" customHeight="1">
      <c r="A33" s="67" t="s">
        <v>95</v>
      </c>
    </row>
  </sheetData>
  <sheetProtection algorithmName="SHA-512" hashValue="O1cmNpJ75opRopXPX9j2RcEA3MIr3W+g9k2pTY1RvTbcZ4TKOzLG4c8ZHtRjuv/AvrsU2FIBd+eRmKd2fl+9eA==" saltValue="NXapB3VFYE3SzKMw0pnApA=="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2023-03-10T11:59:17Z</cp:lastPrinted>
  <dcterms:created xsi:type="dcterms:W3CDTF">2018-06-19T01:27:02Z</dcterms:created>
  <dcterms:modified xsi:type="dcterms:W3CDTF">2024-10-29T11:15:41Z</dcterms:modified>
</cp:coreProperties>
</file>